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\mio\Desktop\HIFIS\GitLab Dokumentation Service Portfolio\"/>
    </mc:Choice>
  </mc:AlternateContent>
  <xr:revisionPtr revIDLastSave="0" documentId="13_ncr:1_{5E0875DD-E2FF-40A4-B54D-DB11E8C28DFD}" xr6:coauthVersionLast="45" xr6:coauthVersionMax="45" xr10:uidLastSave="{00000000-0000-0000-0000-000000000000}"/>
  <bookViews>
    <workbookView xWindow="-120" yWindow="-120" windowWidth="29040" windowHeight="17640" xr2:uid="{69633723-55EB-4DEE-85EF-8F08F5D891AF}"/>
  </bookViews>
  <sheets>
    <sheet name="Serv. Select. Results_Calc_NEW" sheetId="1" r:id="rId1"/>
  </sheets>
  <definedNames>
    <definedName name="_xlnm._FilterDatabase" localSheetId="0" hidden="1">'Serv. Select. Results_Calc_NEW'!$A$24:$E$204</definedName>
    <definedName name="Tabelle">'Serv. Select. Results_Calc_NEW'!$A$3:$E$204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204" i="1" l="1"/>
  <c r="BU204" i="1" s="1"/>
  <c r="BR204" i="1"/>
  <c r="BS204" i="1" s="1"/>
  <c r="BV204" i="1" s="1"/>
  <c r="BP204" i="1"/>
  <c r="BQ204" i="1" s="1"/>
  <c r="BO204" i="1"/>
  <c r="BN204" i="1"/>
  <c r="BM204" i="1"/>
  <c r="BL204" i="1"/>
  <c r="BK204" i="1"/>
  <c r="AS204" i="1"/>
  <c r="AQ204" i="1"/>
  <c r="AR204" i="1" s="1"/>
  <c r="AP204" i="1"/>
  <c r="AO204" i="1"/>
  <c r="AM204" i="1"/>
  <c r="AN204" i="1" s="1"/>
  <c r="AL204" i="1"/>
  <c r="AK204" i="1"/>
  <c r="AB204" i="1"/>
  <c r="AA204" i="1"/>
  <c r="Y204" i="1"/>
  <c r="Z204" i="1" s="1"/>
  <c r="W204" i="1"/>
  <c r="X204" i="1" s="1"/>
  <c r="U204" i="1"/>
  <c r="V204" i="1" s="1"/>
  <c r="T204" i="1"/>
  <c r="S204" i="1"/>
  <c r="R204" i="1"/>
  <c r="BT203" i="1"/>
  <c r="BU203" i="1" s="1"/>
  <c r="BR203" i="1"/>
  <c r="BS203" i="1" s="1"/>
  <c r="BP203" i="1"/>
  <c r="BQ203" i="1" s="1"/>
  <c r="BO203" i="1"/>
  <c r="BN203" i="1"/>
  <c r="BM203" i="1"/>
  <c r="BL203" i="1"/>
  <c r="BK203" i="1"/>
  <c r="AQ203" i="1"/>
  <c r="AR203" i="1" s="1"/>
  <c r="AO203" i="1"/>
  <c r="AP203" i="1" s="1"/>
  <c r="AM203" i="1"/>
  <c r="AN203" i="1" s="1"/>
  <c r="AL203" i="1"/>
  <c r="AK203" i="1"/>
  <c r="AB203" i="1"/>
  <c r="Y203" i="1"/>
  <c r="Z203" i="1" s="1"/>
  <c r="W203" i="1"/>
  <c r="X203" i="1" s="1"/>
  <c r="U203" i="1"/>
  <c r="V203" i="1" s="1"/>
  <c r="AA203" i="1" s="1"/>
  <c r="T203" i="1"/>
  <c r="S203" i="1"/>
  <c r="R203" i="1"/>
  <c r="BT202" i="1"/>
  <c r="BU202" i="1" s="1"/>
  <c r="BR202" i="1"/>
  <c r="BS202" i="1" s="1"/>
  <c r="BP202" i="1"/>
  <c r="BQ202" i="1" s="1"/>
  <c r="BV202" i="1" s="1"/>
  <c r="BO202" i="1"/>
  <c r="BN202" i="1"/>
  <c r="BM202" i="1"/>
  <c r="BL202" i="1"/>
  <c r="BK202" i="1"/>
  <c r="AQ202" i="1"/>
  <c r="AR202" i="1" s="1"/>
  <c r="AO202" i="1"/>
  <c r="AP202" i="1" s="1"/>
  <c r="AM202" i="1"/>
  <c r="AN202" i="1" s="1"/>
  <c r="AS202" i="1" s="1"/>
  <c r="AL202" i="1"/>
  <c r="AK202" i="1"/>
  <c r="AB202" i="1"/>
  <c r="Y202" i="1"/>
  <c r="Z202" i="1" s="1"/>
  <c r="W202" i="1"/>
  <c r="X202" i="1" s="1"/>
  <c r="U202" i="1"/>
  <c r="V202" i="1" s="1"/>
  <c r="AA202" i="1" s="1"/>
  <c r="T202" i="1"/>
  <c r="S202" i="1"/>
  <c r="R202" i="1"/>
  <c r="BT201" i="1"/>
  <c r="BU201" i="1" s="1"/>
  <c r="BR201" i="1"/>
  <c r="BS201" i="1" s="1"/>
  <c r="BP201" i="1"/>
  <c r="BQ201" i="1" s="1"/>
  <c r="BO201" i="1"/>
  <c r="BN201" i="1"/>
  <c r="BM201" i="1"/>
  <c r="BL201" i="1"/>
  <c r="BK201" i="1"/>
  <c r="AQ201" i="1"/>
  <c r="AR201" i="1" s="1"/>
  <c r="AO201" i="1"/>
  <c r="AP201" i="1" s="1"/>
  <c r="AM201" i="1"/>
  <c r="AN201" i="1" s="1"/>
  <c r="AL201" i="1"/>
  <c r="AK201" i="1"/>
  <c r="AB201" i="1"/>
  <c r="Y201" i="1"/>
  <c r="Z201" i="1" s="1"/>
  <c r="W201" i="1"/>
  <c r="X201" i="1" s="1"/>
  <c r="U201" i="1"/>
  <c r="V201" i="1" s="1"/>
  <c r="T201" i="1"/>
  <c r="S201" i="1"/>
  <c r="R201" i="1"/>
  <c r="BT200" i="1"/>
  <c r="BU200" i="1" s="1"/>
  <c r="BR200" i="1"/>
  <c r="BS200" i="1" s="1"/>
  <c r="BP200" i="1"/>
  <c r="BQ200" i="1" s="1"/>
  <c r="BV200" i="1" s="1"/>
  <c r="BO200" i="1"/>
  <c r="BN200" i="1"/>
  <c r="BM200" i="1"/>
  <c r="BL200" i="1"/>
  <c r="BK200" i="1"/>
  <c r="AS200" i="1"/>
  <c r="AQ200" i="1"/>
  <c r="AR200" i="1" s="1"/>
  <c r="AO200" i="1"/>
  <c r="AP200" i="1" s="1"/>
  <c r="AM200" i="1"/>
  <c r="AN200" i="1" s="1"/>
  <c r="AL200" i="1"/>
  <c r="AK200" i="1"/>
  <c r="AB200" i="1"/>
  <c r="Y200" i="1"/>
  <c r="Z200" i="1" s="1"/>
  <c r="W200" i="1"/>
  <c r="X200" i="1" s="1"/>
  <c r="U200" i="1"/>
  <c r="V200" i="1" s="1"/>
  <c r="T200" i="1"/>
  <c r="S200" i="1"/>
  <c r="R200" i="1"/>
  <c r="BT199" i="1"/>
  <c r="BU199" i="1" s="1"/>
  <c r="BR199" i="1"/>
  <c r="BS199" i="1" s="1"/>
  <c r="BP199" i="1"/>
  <c r="BQ199" i="1" s="1"/>
  <c r="BV199" i="1" s="1"/>
  <c r="BO199" i="1"/>
  <c r="BN199" i="1"/>
  <c r="BM199" i="1"/>
  <c r="BL199" i="1"/>
  <c r="BK199" i="1"/>
  <c r="AQ199" i="1"/>
  <c r="AR199" i="1" s="1"/>
  <c r="AO199" i="1"/>
  <c r="AP199" i="1" s="1"/>
  <c r="AM199" i="1"/>
  <c r="AN199" i="1" s="1"/>
  <c r="AL199" i="1"/>
  <c r="AK199" i="1"/>
  <c r="AB199" i="1"/>
  <c r="Y199" i="1"/>
  <c r="Z199" i="1" s="1"/>
  <c r="W199" i="1"/>
  <c r="X199" i="1" s="1"/>
  <c r="U199" i="1"/>
  <c r="V199" i="1" s="1"/>
  <c r="T199" i="1"/>
  <c r="S199" i="1"/>
  <c r="R199" i="1"/>
  <c r="BT198" i="1"/>
  <c r="BU198" i="1" s="1"/>
  <c r="BR198" i="1"/>
  <c r="BS198" i="1" s="1"/>
  <c r="BV198" i="1" s="1"/>
  <c r="BP198" i="1"/>
  <c r="BQ198" i="1" s="1"/>
  <c r="BO198" i="1"/>
  <c r="BN198" i="1"/>
  <c r="BM198" i="1"/>
  <c r="BL198" i="1"/>
  <c r="BK198" i="1"/>
  <c r="AQ198" i="1"/>
  <c r="AR198" i="1" s="1"/>
  <c r="AO198" i="1"/>
  <c r="AP198" i="1" s="1"/>
  <c r="AM198" i="1"/>
  <c r="AN198" i="1" s="1"/>
  <c r="AS198" i="1" s="1"/>
  <c r="AL198" i="1"/>
  <c r="AK198" i="1"/>
  <c r="AB198" i="1"/>
  <c r="Y198" i="1"/>
  <c r="Z198" i="1" s="1"/>
  <c r="W198" i="1"/>
  <c r="X198" i="1" s="1"/>
  <c r="AA198" i="1" s="1"/>
  <c r="U198" i="1"/>
  <c r="V198" i="1" s="1"/>
  <c r="T198" i="1"/>
  <c r="S198" i="1"/>
  <c r="R198" i="1"/>
  <c r="BT197" i="1"/>
  <c r="BU197" i="1" s="1"/>
  <c r="BR197" i="1"/>
  <c r="BS197" i="1" s="1"/>
  <c r="BP197" i="1"/>
  <c r="BQ197" i="1" s="1"/>
  <c r="BV197" i="1" s="1"/>
  <c r="BW197" i="1" s="1"/>
  <c r="BO197" i="1"/>
  <c r="BN197" i="1"/>
  <c r="BM197" i="1"/>
  <c r="BL197" i="1"/>
  <c r="BK197" i="1"/>
  <c r="AQ197" i="1"/>
  <c r="AR197" i="1" s="1"/>
  <c r="AO197" i="1"/>
  <c r="AP197" i="1" s="1"/>
  <c r="AM197" i="1"/>
  <c r="AN197" i="1" s="1"/>
  <c r="AL197" i="1"/>
  <c r="AK197" i="1"/>
  <c r="AB197" i="1"/>
  <c r="Y197" i="1"/>
  <c r="Z197" i="1" s="1"/>
  <c r="W197" i="1"/>
  <c r="X197" i="1" s="1"/>
  <c r="U197" i="1"/>
  <c r="V197" i="1" s="1"/>
  <c r="AA197" i="1" s="1"/>
  <c r="T197" i="1"/>
  <c r="S197" i="1"/>
  <c r="R197" i="1"/>
  <c r="BT196" i="1"/>
  <c r="BU196" i="1" s="1"/>
  <c r="BR196" i="1"/>
  <c r="BS196" i="1" s="1"/>
  <c r="BP196" i="1"/>
  <c r="BQ196" i="1" s="1"/>
  <c r="BV196" i="1" s="1"/>
  <c r="BO196" i="1"/>
  <c r="BN196" i="1"/>
  <c r="BM196" i="1"/>
  <c r="BL196" i="1"/>
  <c r="BK196" i="1"/>
  <c r="AQ196" i="1"/>
  <c r="AR196" i="1" s="1"/>
  <c r="AS196" i="1" s="1"/>
  <c r="AO196" i="1"/>
  <c r="AP196" i="1" s="1"/>
  <c r="AM196" i="1"/>
  <c r="AN196" i="1" s="1"/>
  <c r="AL196" i="1"/>
  <c r="AK196" i="1"/>
  <c r="AB196" i="1"/>
  <c r="Y196" i="1"/>
  <c r="Z196" i="1" s="1"/>
  <c r="W196" i="1"/>
  <c r="X196" i="1" s="1"/>
  <c r="U196" i="1"/>
  <c r="V196" i="1" s="1"/>
  <c r="AA196" i="1" s="1"/>
  <c r="T196" i="1"/>
  <c r="S196" i="1"/>
  <c r="R196" i="1"/>
  <c r="BT195" i="1"/>
  <c r="BU195" i="1" s="1"/>
  <c r="BR195" i="1"/>
  <c r="BS195" i="1" s="1"/>
  <c r="BP195" i="1"/>
  <c r="BQ195" i="1" s="1"/>
  <c r="BV195" i="1" s="1"/>
  <c r="BO195" i="1"/>
  <c r="BN195" i="1"/>
  <c r="BM195" i="1"/>
  <c r="BL195" i="1"/>
  <c r="BK195" i="1"/>
  <c r="AQ195" i="1"/>
  <c r="AR195" i="1" s="1"/>
  <c r="AO195" i="1"/>
  <c r="AP195" i="1" s="1"/>
  <c r="AM195" i="1"/>
  <c r="AN195" i="1" s="1"/>
  <c r="AL195" i="1"/>
  <c r="AK195" i="1"/>
  <c r="AB195" i="1"/>
  <c r="Y195" i="1"/>
  <c r="Z195" i="1" s="1"/>
  <c r="W195" i="1"/>
  <c r="X195" i="1" s="1"/>
  <c r="U195" i="1"/>
  <c r="V195" i="1" s="1"/>
  <c r="AA195" i="1" s="1"/>
  <c r="T195" i="1"/>
  <c r="S195" i="1"/>
  <c r="R195" i="1"/>
  <c r="BT194" i="1"/>
  <c r="BU194" i="1" s="1"/>
  <c r="BR194" i="1"/>
  <c r="BS194" i="1" s="1"/>
  <c r="BP194" i="1"/>
  <c r="BQ194" i="1" s="1"/>
  <c r="BV194" i="1" s="1"/>
  <c r="BO194" i="1"/>
  <c r="BN194" i="1"/>
  <c r="BM194" i="1"/>
  <c r="BL194" i="1"/>
  <c r="BK194" i="1"/>
  <c r="AQ194" i="1"/>
  <c r="AR194" i="1" s="1"/>
  <c r="AS194" i="1" s="1"/>
  <c r="AO194" i="1"/>
  <c r="AP194" i="1" s="1"/>
  <c r="AM194" i="1"/>
  <c r="AN194" i="1" s="1"/>
  <c r="AL194" i="1"/>
  <c r="AK194" i="1"/>
  <c r="AB194" i="1"/>
  <c r="Y194" i="1"/>
  <c r="Z194" i="1" s="1"/>
  <c r="W194" i="1"/>
  <c r="X194" i="1" s="1"/>
  <c r="U194" i="1"/>
  <c r="V194" i="1" s="1"/>
  <c r="AA194" i="1" s="1"/>
  <c r="T194" i="1"/>
  <c r="S194" i="1"/>
  <c r="R194" i="1"/>
  <c r="BT193" i="1"/>
  <c r="BU193" i="1" s="1"/>
  <c r="BR193" i="1"/>
  <c r="BS193" i="1" s="1"/>
  <c r="BP193" i="1"/>
  <c r="BQ193" i="1" s="1"/>
  <c r="BV193" i="1" s="1"/>
  <c r="BO193" i="1"/>
  <c r="BN193" i="1"/>
  <c r="BM193" i="1"/>
  <c r="BL193" i="1"/>
  <c r="BK193" i="1"/>
  <c r="AQ193" i="1"/>
  <c r="AR193" i="1" s="1"/>
  <c r="AO193" i="1"/>
  <c r="AP193" i="1" s="1"/>
  <c r="AM193" i="1"/>
  <c r="AN193" i="1" s="1"/>
  <c r="AS193" i="1" s="1"/>
  <c r="AL193" i="1"/>
  <c r="AK193" i="1"/>
  <c r="AB193" i="1"/>
  <c r="Y193" i="1"/>
  <c r="Z193" i="1" s="1"/>
  <c r="X193" i="1"/>
  <c r="W193" i="1"/>
  <c r="U193" i="1"/>
  <c r="V193" i="1" s="1"/>
  <c r="AA193" i="1" s="1"/>
  <c r="T193" i="1"/>
  <c r="S193" i="1"/>
  <c r="R193" i="1"/>
  <c r="BT192" i="1"/>
  <c r="BU192" i="1" s="1"/>
  <c r="BR192" i="1"/>
  <c r="BS192" i="1" s="1"/>
  <c r="BP192" i="1"/>
  <c r="BQ192" i="1" s="1"/>
  <c r="BV192" i="1" s="1"/>
  <c r="BO192" i="1"/>
  <c r="BN192" i="1"/>
  <c r="BM192" i="1"/>
  <c r="BL192" i="1"/>
  <c r="BK192" i="1"/>
  <c r="AS192" i="1"/>
  <c r="AR192" i="1"/>
  <c r="AQ192" i="1"/>
  <c r="AO192" i="1"/>
  <c r="AP192" i="1" s="1"/>
  <c r="AM192" i="1"/>
  <c r="AN192" i="1" s="1"/>
  <c r="AL192" i="1"/>
  <c r="AK192" i="1"/>
  <c r="AB192" i="1"/>
  <c r="AA192" i="1"/>
  <c r="Y192" i="1"/>
  <c r="Z192" i="1" s="1"/>
  <c r="W192" i="1"/>
  <c r="X192" i="1" s="1"/>
  <c r="U192" i="1"/>
  <c r="V192" i="1" s="1"/>
  <c r="T192" i="1"/>
  <c r="S192" i="1"/>
  <c r="R192" i="1"/>
  <c r="BT191" i="1"/>
  <c r="BU191" i="1" s="1"/>
  <c r="BS191" i="1"/>
  <c r="BR191" i="1"/>
  <c r="BP191" i="1"/>
  <c r="BQ191" i="1" s="1"/>
  <c r="BO191" i="1"/>
  <c r="BN191" i="1"/>
  <c r="BM191" i="1"/>
  <c r="BL191" i="1"/>
  <c r="BK191" i="1"/>
  <c r="AQ191" i="1"/>
  <c r="AR191" i="1" s="1"/>
  <c r="AO191" i="1"/>
  <c r="AP191" i="1" s="1"/>
  <c r="AM191" i="1"/>
  <c r="AN191" i="1" s="1"/>
  <c r="AS191" i="1" s="1"/>
  <c r="AL191" i="1"/>
  <c r="AK191" i="1"/>
  <c r="AB191" i="1"/>
  <c r="Y191" i="1"/>
  <c r="Z191" i="1" s="1"/>
  <c r="W191" i="1"/>
  <c r="X191" i="1" s="1"/>
  <c r="U191" i="1"/>
  <c r="V191" i="1" s="1"/>
  <c r="T191" i="1"/>
  <c r="S191" i="1"/>
  <c r="R191" i="1"/>
  <c r="BT190" i="1"/>
  <c r="BU190" i="1" s="1"/>
  <c r="BR190" i="1"/>
  <c r="BS190" i="1" s="1"/>
  <c r="BP190" i="1"/>
  <c r="BQ190" i="1" s="1"/>
  <c r="BO190" i="1"/>
  <c r="BN190" i="1"/>
  <c r="BM190" i="1"/>
  <c r="BL190" i="1"/>
  <c r="BK190" i="1"/>
  <c r="AR190" i="1"/>
  <c r="AQ190" i="1"/>
  <c r="AO190" i="1"/>
  <c r="AP190" i="1" s="1"/>
  <c r="AS190" i="1" s="1"/>
  <c r="AM190" i="1"/>
  <c r="AN190" i="1" s="1"/>
  <c r="AL190" i="1"/>
  <c r="AK190" i="1"/>
  <c r="AB190" i="1"/>
  <c r="Y190" i="1"/>
  <c r="Z190" i="1" s="1"/>
  <c r="W190" i="1"/>
  <c r="X190" i="1" s="1"/>
  <c r="U190" i="1"/>
  <c r="V190" i="1" s="1"/>
  <c r="AA190" i="1" s="1"/>
  <c r="T190" i="1"/>
  <c r="S190" i="1"/>
  <c r="R190" i="1"/>
  <c r="BT189" i="1"/>
  <c r="BU189" i="1" s="1"/>
  <c r="BS189" i="1"/>
  <c r="BR189" i="1"/>
  <c r="BP189" i="1"/>
  <c r="BQ189" i="1" s="1"/>
  <c r="BV189" i="1" s="1"/>
  <c r="BO189" i="1"/>
  <c r="BN189" i="1"/>
  <c r="BM189" i="1"/>
  <c r="BL189" i="1"/>
  <c r="BK189" i="1"/>
  <c r="AQ189" i="1"/>
  <c r="AR189" i="1" s="1"/>
  <c r="AO189" i="1"/>
  <c r="AP189" i="1" s="1"/>
  <c r="AN189" i="1"/>
  <c r="AM189" i="1"/>
  <c r="AL189" i="1"/>
  <c r="AK189" i="1"/>
  <c r="AB189" i="1"/>
  <c r="Y189" i="1"/>
  <c r="Z189" i="1" s="1"/>
  <c r="X189" i="1"/>
  <c r="W189" i="1"/>
  <c r="U189" i="1"/>
  <c r="V189" i="1" s="1"/>
  <c r="T189" i="1"/>
  <c r="S189" i="1"/>
  <c r="R189" i="1"/>
  <c r="BV188" i="1"/>
  <c r="BT188" i="1"/>
  <c r="BU188" i="1" s="1"/>
  <c r="BR188" i="1"/>
  <c r="BS188" i="1" s="1"/>
  <c r="BP188" i="1"/>
  <c r="BQ188" i="1" s="1"/>
  <c r="BO188" i="1"/>
  <c r="BN188" i="1"/>
  <c r="BM188" i="1"/>
  <c r="BL188" i="1"/>
  <c r="BK188" i="1"/>
  <c r="AQ188" i="1"/>
  <c r="AR188" i="1" s="1"/>
  <c r="AO188" i="1"/>
  <c r="AP188" i="1" s="1"/>
  <c r="AS188" i="1" s="1"/>
  <c r="AM188" i="1"/>
  <c r="AN188" i="1" s="1"/>
  <c r="AL188" i="1"/>
  <c r="AK188" i="1"/>
  <c r="AB188" i="1"/>
  <c r="Y188" i="1"/>
  <c r="Z188" i="1" s="1"/>
  <c r="W188" i="1"/>
  <c r="X188" i="1" s="1"/>
  <c r="U188" i="1"/>
  <c r="V188" i="1" s="1"/>
  <c r="AA188" i="1" s="1"/>
  <c r="T188" i="1"/>
  <c r="S188" i="1"/>
  <c r="R188" i="1"/>
  <c r="BT187" i="1"/>
  <c r="BU187" i="1" s="1"/>
  <c r="BR187" i="1"/>
  <c r="BS187" i="1" s="1"/>
  <c r="BP187" i="1"/>
  <c r="BQ187" i="1" s="1"/>
  <c r="BV187" i="1" s="1"/>
  <c r="BO187" i="1"/>
  <c r="BN187" i="1"/>
  <c r="BM187" i="1"/>
  <c r="BL187" i="1"/>
  <c r="BK187" i="1"/>
  <c r="AQ187" i="1"/>
  <c r="AR187" i="1" s="1"/>
  <c r="AO187" i="1"/>
  <c r="AP187" i="1" s="1"/>
  <c r="AN187" i="1"/>
  <c r="AM187" i="1"/>
  <c r="AL187" i="1"/>
  <c r="AK187" i="1"/>
  <c r="AB187" i="1"/>
  <c r="Y187" i="1"/>
  <c r="Z187" i="1" s="1"/>
  <c r="X187" i="1"/>
  <c r="W187" i="1"/>
  <c r="U187" i="1"/>
  <c r="V187" i="1" s="1"/>
  <c r="AA187" i="1" s="1"/>
  <c r="T187" i="1"/>
  <c r="S187" i="1"/>
  <c r="R187" i="1"/>
  <c r="BT186" i="1"/>
  <c r="BU186" i="1" s="1"/>
  <c r="BR186" i="1"/>
  <c r="BS186" i="1" s="1"/>
  <c r="BP186" i="1"/>
  <c r="BQ186" i="1" s="1"/>
  <c r="BV186" i="1" s="1"/>
  <c r="BO186" i="1"/>
  <c r="BN186" i="1"/>
  <c r="BM186" i="1"/>
  <c r="BL186" i="1"/>
  <c r="BK186" i="1"/>
  <c r="AR186" i="1"/>
  <c r="AQ186" i="1"/>
  <c r="AO186" i="1"/>
  <c r="AP186" i="1" s="1"/>
  <c r="AS186" i="1" s="1"/>
  <c r="AM186" i="1"/>
  <c r="AN186" i="1" s="1"/>
  <c r="AL186" i="1"/>
  <c r="AK186" i="1"/>
  <c r="AB186" i="1"/>
  <c r="Y186" i="1"/>
  <c r="Z186" i="1" s="1"/>
  <c r="W186" i="1"/>
  <c r="X186" i="1" s="1"/>
  <c r="U186" i="1"/>
  <c r="V186" i="1" s="1"/>
  <c r="T186" i="1"/>
  <c r="S186" i="1"/>
  <c r="R186" i="1"/>
  <c r="BT185" i="1"/>
  <c r="BU185" i="1" s="1"/>
  <c r="BS185" i="1"/>
  <c r="BR185" i="1"/>
  <c r="BP185" i="1"/>
  <c r="BQ185" i="1" s="1"/>
  <c r="BO185" i="1"/>
  <c r="BN185" i="1"/>
  <c r="BM185" i="1"/>
  <c r="BL185" i="1"/>
  <c r="BK185" i="1"/>
  <c r="AQ185" i="1"/>
  <c r="AR185" i="1" s="1"/>
  <c r="AO185" i="1"/>
  <c r="AP185" i="1" s="1"/>
  <c r="AN185" i="1"/>
  <c r="AS185" i="1" s="1"/>
  <c r="AM185" i="1"/>
  <c r="AL185" i="1"/>
  <c r="AK185" i="1"/>
  <c r="AB185" i="1"/>
  <c r="Y185" i="1"/>
  <c r="Z185" i="1" s="1"/>
  <c r="W185" i="1"/>
  <c r="X185" i="1" s="1"/>
  <c r="U185" i="1"/>
  <c r="V185" i="1" s="1"/>
  <c r="AA185" i="1" s="1"/>
  <c r="T185" i="1"/>
  <c r="S185" i="1"/>
  <c r="R185" i="1"/>
  <c r="BT184" i="1"/>
  <c r="BU184" i="1" s="1"/>
  <c r="BR184" i="1"/>
  <c r="BS184" i="1" s="1"/>
  <c r="BP184" i="1"/>
  <c r="BQ184" i="1" s="1"/>
  <c r="BO184" i="1"/>
  <c r="BN184" i="1"/>
  <c r="BM184" i="1"/>
  <c r="BL184" i="1"/>
  <c r="BK184" i="1"/>
  <c r="AQ184" i="1"/>
  <c r="AR184" i="1" s="1"/>
  <c r="AO184" i="1"/>
  <c r="AP184" i="1" s="1"/>
  <c r="AS184" i="1" s="1"/>
  <c r="AM184" i="1"/>
  <c r="AN184" i="1" s="1"/>
  <c r="AL184" i="1"/>
  <c r="AK184" i="1"/>
  <c r="AB184" i="1"/>
  <c r="Y184" i="1"/>
  <c r="Z184" i="1" s="1"/>
  <c r="W184" i="1"/>
  <c r="X184" i="1" s="1"/>
  <c r="U184" i="1"/>
  <c r="V184" i="1" s="1"/>
  <c r="T184" i="1"/>
  <c r="S184" i="1"/>
  <c r="R184" i="1"/>
  <c r="BT183" i="1"/>
  <c r="BU183" i="1" s="1"/>
  <c r="BS183" i="1"/>
  <c r="BV183" i="1" s="1"/>
  <c r="BR183" i="1"/>
  <c r="BP183" i="1"/>
  <c r="BQ183" i="1" s="1"/>
  <c r="BO183" i="1"/>
  <c r="BN183" i="1"/>
  <c r="BM183" i="1"/>
  <c r="BL183" i="1"/>
  <c r="BK183" i="1"/>
  <c r="AU183" i="1"/>
  <c r="AQ183" i="1"/>
  <c r="AR183" i="1" s="1"/>
  <c r="AO183" i="1"/>
  <c r="AP183" i="1" s="1"/>
  <c r="AM183" i="1"/>
  <c r="AN183" i="1" s="1"/>
  <c r="AS183" i="1" s="1"/>
  <c r="AT183" i="1" s="1"/>
  <c r="AL183" i="1"/>
  <c r="AK183" i="1"/>
  <c r="AB183" i="1"/>
  <c r="Y183" i="1"/>
  <c r="Z183" i="1" s="1"/>
  <c r="W183" i="1"/>
  <c r="X183" i="1" s="1"/>
  <c r="U183" i="1"/>
  <c r="V183" i="1" s="1"/>
  <c r="T183" i="1"/>
  <c r="S183" i="1"/>
  <c r="R183" i="1"/>
  <c r="BT182" i="1"/>
  <c r="BU182" i="1" s="1"/>
  <c r="BS182" i="1"/>
  <c r="BR182" i="1"/>
  <c r="BP182" i="1"/>
  <c r="BQ182" i="1" s="1"/>
  <c r="BV182" i="1" s="1"/>
  <c r="BO182" i="1"/>
  <c r="BN182" i="1"/>
  <c r="BM182" i="1"/>
  <c r="BL182" i="1"/>
  <c r="BK182" i="1"/>
  <c r="AQ182" i="1"/>
  <c r="AR182" i="1" s="1"/>
  <c r="AO182" i="1"/>
  <c r="AP182" i="1" s="1"/>
  <c r="AS182" i="1" s="1"/>
  <c r="AN182" i="1"/>
  <c r="AM182" i="1"/>
  <c r="AL182" i="1"/>
  <c r="AK182" i="1"/>
  <c r="AB182" i="1"/>
  <c r="Y182" i="1"/>
  <c r="Z182" i="1" s="1"/>
  <c r="X182" i="1"/>
  <c r="W182" i="1"/>
  <c r="U182" i="1"/>
  <c r="V182" i="1" s="1"/>
  <c r="T182" i="1"/>
  <c r="S182" i="1"/>
  <c r="R182" i="1"/>
  <c r="BT181" i="1"/>
  <c r="BU181" i="1" s="1"/>
  <c r="BR181" i="1"/>
  <c r="BS181" i="1" s="1"/>
  <c r="BP181" i="1"/>
  <c r="BQ181" i="1" s="1"/>
  <c r="BV181" i="1" s="1"/>
  <c r="BO181" i="1"/>
  <c r="BN181" i="1"/>
  <c r="BM181" i="1"/>
  <c r="BL181" i="1"/>
  <c r="BK181" i="1"/>
  <c r="AR181" i="1"/>
  <c r="AQ181" i="1"/>
  <c r="AO181" i="1"/>
  <c r="AP181" i="1" s="1"/>
  <c r="AN181" i="1"/>
  <c r="AS181" i="1" s="1"/>
  <c r="AM181" i="1"/>
  <c r="AL181" i="1"/>
  <c r="AK181" i="1"/>
  <c r="AB181" i="1"/>
  <c r="Y181" i="1"/>
  <c r="Z181" i="1" s="1"/>
  <c r="W181" i="1"/>
  <c r="X181" i="1" s="1"/>
  <c r="AA181" i="1" s="1"/>
  <c r="U181" i="1"/>
  <c r="V181" i="1" s="1"/>
  <c r="T181" i="1"/>
  <c r="S181" i="1"/>
  <c r="R181" i="1"/>
  <c r="BT180" i="1"/>
  <c r="BU180" i="1" s="1"/>
  <c r="BS180" i="1"/>
  <c r="BR180" i="1"/>
  <c r="BP180" i="1"/>
  <c r="BQ180" i="1" s="1"/>
  <c r="BO180" i="1"/>
  <c r="BN180" i="1"/>
  <c r="BM180" i="1"/>
  <c r="BL180" i="1"/>
  <c r="BK180" i="1"/>
  <c r="AQ180" i="1"/>
  <c r="AR180" i="1" s="1"/>
  <c r="AO180" i="1"/>
  <c r="AP180" i="1" s="1"/>
  <c r="AN180" i="1"/>
  <c r="AS180" i="1" s="1"/>
  <c r="AM180" i="1"/>
  <c r="AL180" i="1"/>
  <c r="AK180" i="1"/>
  <c r="AB180" i="1"/>
  <c r="Y180" i="1"/>
  <c r="Z180" i="1" s="1"/>
  <c r="X180" i="1"/>
  <c r="W180" i="1"/>
  <c r="U180" i="1"/>
  <c r="V180" i="1" s="1"/>
  <c r="T180" i="1"/>
  <c r="S180" i="1"/>
  <c r="R180" i="1"/>
  <c r="BT179" i="1"/>
  <c r="BU179" i="1" s="1"/>
  <c r="BR179" i="1"/>
  <c r="BS179" i="1" s="1"/>
  <c r="BV179" i="1" s="1"/>
  <c r="BP179" i="1"/>
  <c r="BQ179" i="1" s="1"/>
  <c r="BO179" i="1"/>
  <c r="BN179" i="1"/>
  <c r="BM179" i="1"/>
  <c r="BL179" i="1"/>
  <c r="BK179" i="1"/>
  <c r="AS179" i="1"/>
  <c r="AR179" i="1"/>
  <c r="AQ179" i="1"/>
  <c r="AO179" i="1"/>
  <c r="AP179" i="1" s="1"/>
  <c r="AM179" i="1"/>
  <c r="AN179" i="1" s="1"/>
  <c r="AL179" i="1"/>
  <c r="AK179" i="1"/>
  <c r="AB179" i="1"/>
  <c r="Y179" i="1"/>
  <c r="Z179" i="1" s="1"/>
  <c r="W179" i="1"/>
  <c r="X179" i="1" s="1"/>
  <c r="U179" i="1"/>
  <c r="V179" i="1" s="1"/>
  <c r="T179" i="1"/>
  <c r="S179" i="1"/>
  <c r="R179" i="1"/>
  <c r="BT178" i="1"/>
  <c r="BU178" i="1" s="1"/>
  <c r="BS178" i="1"/>
  <c r="BR178" i="1"/>
  <c r="BP178" i="1"/>
  <c r="BQ178" i="1" s="1"/>
  <c r="BV178" i="1" s="1"/>
  <c r="BO178" i="1"/>
  <c r="BN178" i="1"/>
  <c r="BM178" i="1"/>
  <c r="BL178" i="1"/>
  <c r="BK178" i="1"/>
  <c r="AQ178" i="1"/>
  <c r="AR178" i="1" s="1"/>
  <c r="AO178" i="1"/>
  <c r="AP178" i="1" s="1"/>
  <c r="AS178" i="1" s="1"/>
  <c r="AN178" i="1"/>
  <c r="AM178" i="1"/>
  <c r="AL178" i="1"/>
  <c r="AK178" i="1"/>
  <c r="AB178" i="1"/>
  <c r="Y178" i="1"/>
  <c r="Z178" i="1" s="1"/>
  <c r="X178" i="1"/>
  <c r="W178" i="1"/>
  <c r="U178" i="1"/>
  <c r="V178" i="1" s="1"/>
  <c r="T178" i="1"/>
  <c r="S178" i="1"/>
  <c r="R178" i="1"/>
  <c r="BW177" i="1"/>
  <c r="BT177" i="1"/>
  <c r="BU177" i="1" s="1"/>
  <c r="BR177" i="1"/>
  <c r="BS177" i="1" s="1"/>
  <c r="BP177" i="1"/>
  <c r="BQ177" i="1" s="1"/>
  <c r="BV177" i="1" s="1"/>
  <c r="E177" i="1" s="1"/>
  <c r="BO177" i="1"/>
  <c r="BN177" i="1"/>
  <c r="BM177" i="1"/>
  <c r="BL177" i="1"/>
  <c r="BK177" i="1"/>
  <c r="AR177" i="1"/>
  <c r="AQ177" i="1"/>
  <c r="AO177" i="1"/>
  <c r="AP177" i="1" s="1"/>
  <c r="AN177" i="1"/>
  <c r="AS177" i="1" s="1"/>
  <c r="AM177" i="1"/>
  <c r="AL177" i="1"/>
  <c r="AK177" i="1"/>
  <c r="AB177" i="1"/>
  <c r="Y177" i="1"/>
  <c r="Z177" i="1" s="1"/>
  <c r="W177" i="1"/>
  <c r="X177" i="1" s="1"/>
  <c r="AA177" i="1" s="1"/>
  <c r="U177" i="1"/>
  <c r="V177" i="1" s="1"/>
  <c r="T177" i="1"/>
  <c r="S177" i="1"/>
  <c r="R177" i="1"/>
  <c r="BT176" i="1"/>
  <c r="BU176" i="1" s="1"/>
  <c r="BS176" i="1"/>
  <c r="BR176" i="1"/>
  <c r="BP176" i="1"/>
  <c r="BQ176" i="1" s="1"/>
  <c r="BO176" i="1"/>
  <c r="BN176" i="1"/>
  <c r="BM176" i="1"/>
  <c r="BL176" i="1"/>
  <c r="BK176" i="1"/>
  <c r="AR176" i="1"/>
  <c r="AQ176" i="1"/>
  <c r="AO176" i="1"/>
  <c r="AP176" i="1" s="1"/>
  <c r="AN176" i="1"/>
  <c r="AS176" i="1" s="1"/>
  <c r="AM176" i="1"/>
  <c r="AL176" i="1"/>
  <c r="AK176" i="1"/>
  <c r="AB176" i="1"/>
  <c r="Z176" i="1"/>
  <c r="Y176" i="1"/>
  <c r="X176" i="1"/>
  <c r="AA176" i="1" s="1"/>
  <c r="W176" i="1"/>
  <c r="V176" i="1"/>
  <c r="U176" i="1"/>
  <c r="T176" i="1"/>
  <c r="S176" i="1"/>
  <c r="R176" i="1"/>
  <c r="BW175" i="1"/>
  <c r="BU175" i="1"/>
  <c r="BT175" i="1"/>
  <c r="BR175" i="1"/>
  <c r="BS175" i="1" s="1"/>
  <c r="BV175" i="1" s="1"/>
  <c r="E175" i="1" s="1"/>
  <c r="BQ175" i="1"/>
  <c r="BP175" i="1"/>
  <c r="BO175" i="1"/>
  <c r="BN175" i="1"/>
  <c r="BM175" i="1"/>
  <c r="BL175" i="1"/>
  <c r="BK175" i="1"/>
  <c r="AR175" i="1"/>
  <c r="AQ175" i="1"/>
  <c r="AP175" i="1"/>
  <c r="AO175" i="1"/>
  <c r="AM175" i="1"/>
  <c r="AN175" i="1" s="1"/>
  <c r="AS175" i="1" s="1"/>
  <c r="AL175" i="1"/>
  <c r="AK175" i="1"/>
  <c r="AB175" i="1"/>
  <c r="Z175" i="1"/>
  <c r="Y175" i="1"/>
  <c r="W175" i="1"/>
  <c r="X175" i="1" s="1"/>
  <c r="V175" i="1"/>
  <c r="U175" i="1"/>
  <c r="T175" i="1"/>
  <c r="S175" i="1"/>
  <c r="R175" i="1"/>
  <c r="BU174" i="1"/>
  <c r="BT174" i="1"/>
  <c r="BS174" i="1"/>
  <c r="BR174" i="1"/>
  <c r="BQ174" i="1"/>
  <c r="BP174" i="1"/>
  <c r="BO174" i="1"/>
  <c r="BN174" i="1"/>
  <c r="BM174" i="1"/>
  <c r="BL174" i="1"/>
  <c r="BK174" i="1"/>
  <c r="AQ174" i="1"/>
  <c r="AR174" i="1" s="1"/>
  <c r="AP174" i="1"/>
  <c r="AO174" i="1"/>
  <c r="AN174" i="1"/>
  <c r="AS174" i="1" s="1"/>
  <c r="AM174" i="1"/>
  <c r="AL174" i="1"/>
  <c r="AK174" i="1"/>
  <c r="AB174" i="1"/>
  <c r="Z174" i="1"/>
  <c r="Y174" i="1"/>
  <c r="X174" i="1"/>
  <c r="AA174" i="1" s="1"/>
  <c r="W174" i="1"/>
  <c r="V174" i="1"/>
  <c r="U174" i="1"/>
  <c r="T174" i="1"/>
  <c r="S174" i="1"/>
  <c r="R174" i="1"/>
  <c r="BW173" i="1"/>
  <c r="BU173" i="1"/>
  <c r="BT173" i="1"/>
  <c r="BR173" i="1"/>
  <c r="BS173" i="1" s="1"/>
  <c r="BV173" i="1" s="1"/>
  <c r="E173" i="1" s="1"/>
  <c r="BQ173" i="1"/>
  <c r="BP173" i="1"/>
  <c r="BO173" i="1"/>
  <c r="BN173" i="1"/>
  <c r="BM173" i="1"/>
  <c r="BL173" i="1"/>
  <c r="BK173" i="1"/>
  <c r="AR173" i="1"/>
  <c r="AQ173" i="1"/>
  <c r="AP173" i="1"/>
  <c r="AO173" i="1"/>
  <c r="AM173" i="1"/>
  <c r="AN173" i="1" s="1"/>
  <c r="AL173" i="1"/>
  <c r="AK173" i="1"/>
  <c r="AB173" i="1"/>
  <c r="Z173" i="1"/>
  <c r="Y173" i="1"/>
  <c r="W173" i="1"/>
  <c r="X173" i="1" s="1"/>
  <c r="V173" i="1"/>
  <c r="U173" i="1"/>
  <c r="T173" i="1"/>
  <c r="S173" i="1"/>
  <c r="R173" i="1"/>
  <c r="BU172" i="1"/>
  <c r="BT172" i="1"/>
  <c r="BS172" i="1"/>
  <c r="BR172" i="1"/>
  <c r="BQ172" i="1"/>
  <c r="BP172" i="1"/>
  <c r="BO172" i="1"/>
  <c r="BN172" i="1"/>
  <c r="BM172" i="1"/>
  <c r="BL172" i="1"/>
  <c r="BK172" i="1"/>
  <c r="AQ172" i="1"/>
  <c r="AR172" i="1" s="1"/>
  <c r="AP172" i="1"/>
  <c r="AO172" i="1"/>
  <c r="AN172" i="1"/>
  <c r="AS172" i="1" s="1"/>
  <c r="AM172" i="1"/>
  <c r="AL172" i="1"/>
  <c r="AK172" i="1"/>
  <c r="AB172" i="1"/>
  <c r="Z172" i="1"/>
  <c r="Y172" i="1"/>
  <c r="X172" i="1"/>
  <c r="AA172" i="1" s="1"/>
  <c r="W172" i="1"/>
  <c r="V172" i="1"/>
  <c r="U172" i="1"/>
  <c r="T172" i="1"/>
  <c r="S172" i="1"/>
  <c r="R172" i="1"/>
  <c r="BU171" i="1"/>
  <c r="BT171" i="1"/>
  <c r="BR171" i="1"/>
  <c r="BS171" i="1" s="1"/>
  <c r="BV171" i="1" s="1"/>
  <c r="E171" i="1" s="1"/>
  <c r="BQ171" i="1"/>
  <c r="BP171" i="1"/>
  <c r="BO171" i="1"/>
  <c r="BN171" i="1"/>
  <c r="BM171" i="1"/>
  <c r="BL171" i="1"/>
  <c r="BK171" i="1"/>
  <c r="AR171" i="1"/>
  <c r="AQ171" i="1"/>
  <c r="AP171" i="1"/>
  <c r="AO171" i="1"/>
  <c r="AM171" i="1"/>
  <c r="AN171" i="1" s="1"/>
  <c r="AL171" i="1"/>
  <c r="AK171" i="1"/>
  <c r="AB171" i="1"/>
  <c r="Z171" i="1"/>
  <c r="Y171" i="1"/>
  <c r="W171" i="1"/>
  <c r="X171" i="1" s="1"/>
  <c r="AA171" i="1" s="1"/>
  <c r="V171" i="1"/>
  <c r="U171" i="1"/>
  <c r="T171" i="1"/>
  <c r="S171" i="1"/>
  <c r="R171" i="1"/>
  <c r="BU170" i="1"/>
  <c r="BT170" i="1"/>
  <c r="BS170" i="1"/>
  <c r="BR170" i="1"/>
  <c r="BQ170" i="1"/>
  <c r="BP170" i="1"/>
  <c r="BO170" i="1"/>
  <c r="BN170" i="1"/>
  <c r="BM170" i="1"/>
  <c r="BL170" i="1"/>
  <c r="BK170" i="1"/>
  <c r="AQ170" i="1"/>
  <c r="AR170" i="1" s="1"/>
  <c r="AP170" i="1"/>
  <c r="AO170" i="1"/>
  <c r="AN170" i="1"/>
  <c r="AS170" i="1" s="1"/>
  <c r="AM170" i="1"/>
  <c r="AL170" i="1"/>
  <c r="AK170" i="1"/>
  <c r="AB170" i="1"/>
  <c r="Z170" i="1"/>
  <c r="Y170" i="1"/>
  <c r="X170" i="1"/>
  <c r="AA170" i="1" s="1"/>
  <c r="W170" i="1"/>
  <c r="V170" i="1"/>
  <c r="U170" i="1"/>
  <c r="T170" i="1"/>
  <c r="S170" i="1"/>
  <c r="R170" i="1"/>
  <c r="BU169" i="1"/>
  <c r="BT169" i="1"/>
  <c r="BR169" i="1"/>
  <c r="BS169" i="1" s="1"/>
  <c r="BV169" i="1" s="1"/>
  <c r="E169" i="1" s="1"/>
  <c r="BQ169" i="1"/>
  <c r="BP169" i="1"/>
  <c r="BO169" i="1"/>
  <c r="BN169" i="1"/>
  <c r="BM169" i="1"/>
  <c r="BL169" i="1"/>
  <c r="BK169" i="1"/>
  <c r="AR169" i="1"/>
  <c r="AQ169" i="1"/>
  <c r="AP169" i="1"/>
  <c r="AO169" i="1"/>
  <c r="AM169" i="1"/>
  <c r="AN169" i="1" s="1"/>
  <c r="AL169" i="1"/>
  <c r="AK169" i="1"/>
  <c r="AB169" i="1"/>
  <c r="Z169" i="1"/>
  <c r="Y169" i="1"/>
  <c r="W169" i="1"/>
  <c r="X169" i="1" s="1"/>
  <c r="AA169" i="1" s="1"/>
  <c r="V169" i="1"/>
  <c r="U169" i="1"/>
  <c r="T169" i="1"/>
  <c r="S169" i="1"/>
  <c r="R169" i="1"/>
  <c r="BU168" i="1"/>
  <c r="BT168" i="1"/>
  <c r="BS168" i="1"/>
  <c r="BR168" i="1"/>
  <c r="BQ168" i="1"/>
  <c r="BP168" i="1"/>
  <c r="BO168" i="1"/>
  <c r="BN168" i="1"/>
  <c r="BM168" i="1"/>
  <c r="BL168" i="1"/>
  <c r="BK168" i="1"/>
  <c r="AQ168" i="1"/>
  <c r="AR168" i="1" s="1"/>
  <c r="AP168" i="1"/>
  <c r="AO168" i="1"/>
  <c r="AN168" i="1"/>
  <c r="AM168" i="1"/>
  <c r="AL168" i="1"/>
  <c r="AK168" i="1"/>
  <c r="AB168" i="1"/>
  <c r="Z168" i="1"/>
  <c r="Y168" i="1"/>
  <c r="X168" i="1"/>
  <c r="AA168" i="1" s="1"/>
  <c r="W168" i="1"/>
  <c r="V168" i="1"/>
  <c r="U168" i="1"/>
  <c r="T168" i="1"/>
  <c r="S168" i="1"/>
  <c r="R168" i="1"/>
  <c r="BU167" i="1"/>
  <c r="BT167" i="1"/>
  <c r="BR167" i="1"/>
  <c r="BS167" i="1" s="1"/>
  <c r="BV167" i="1" s="1"/>
  <c r="BQ167" i="1"/>
  <c r="BP167" i="1"/>
  <c r="BO167" i="1"/>
  <c r="BN167" i="1"/>
  <c r="BM167" i="1"/>
  <c r="BL167" i="1"/>
  <c r="BK167" i="1"/>
  <c r="AR167" i="1"/>
  <c r="AQ167" i="1"/>
  <c r="AP167" i="1"/>
  <c r="AO167" i="1"/>
  <c r="AM167" i="1"/>
  <c r="AN167" i="1" s="1"/>
  <c r="AL167" i="1"/>
  <c r="AK167" i="1"/>
  <c r="AB167" i="1"/>
  <c r="Z167" i="1"/>
  <c r="Y167" i="1"/>
  <c r="W167" i="1"/>
  <c r="X167" i="1" s="1"/>
  <c r="AA167" i="1" s="1"/>
  <c r="V167" i="1"/>
  <c r="U167" i="1"/>
  <c r="T167" i="1"/>
  <c r="S167" i="1"/>
  <c r="R167" i="1"/>
  <c r="BU166" i="1"/>
  <c r="BT166" i="1"/>
  <c r="BS166" i="1"/>
  <c r="BR166" i="1"/>
  <c r="BQ166" i="1"/>
  <c r="BP166" i="1"/>
  <c r="BO166" i="1"/>
  <c r="BN166" i="1"/>
  <c r="BM166" i="1"/>
  <c r="BL166" i="1"/>
  <c r="BK166" i="1"/>
  <c r="AQ166" i="1"/>
  <c r="AR166" i="1" s="1"/>
  <c r="AP166" i="1"/>
  <c r="AO166" i="1"/>
  <c r="AN166" i="1"/>
  <c r="AM166" i="1"/>
  <c r="AL166" i="1"/>
  <c r="AK166" i="1"/>
  <c r="AB166" i="1"/>
  <c r="Z166" i="1"/>
  <c r="Y166" i="1"/>
  <c r="X166" i="1"/>
  <c r="AA166" i="1" s="1"/>
  <c r="W166" i="1"/>
  <c r="V166" i="1"/>
  <c r="U166" i="1"/>
  <c r="T166" i="1"/>
  <c r="S166" i="1"/>
  <c r="R166" i="1"/>
  <c r="BU165" i="1"/>
  <c r="BT165" i="1"/>
  <c r="BR165" i="1"/>
  <c r="BS165" i="1" s="1"/>
  <c r="BQ165" i="1"/>
  <c r="BP165" i="1"/>
  <c r="BO165" i="1"/>
  <c r="BN165" i="1"/>
  <c r="BM165" i="1"/>
  <c r="BL165" i="1"/>
  <c r="BK165" i="1"/>
  <c r="AR165" i="1"/>
  <c r="AQ165" i="1"/>
  <c r="AP165" i="1"/>
  <c r="AO165" i="1"/>
  <c r="AM165" i="1"/>
  <c r="AN165" i="1" s="1"/>
  <c r="AS165" i="1" s="1"/>
  <c r="AL165" i="1"/>
  <c r="AK165" i="1"/>
  <c r="AB165" i="1"/>
  <c r="Z165" i="1"/>
  <c r="Y165" i="1"/>
  <c r="W165" i="1"/>
  <c r="X165" i="1" s="1"/>
  <c r="AA165" i="1" s="1"/>
  <c r="V165" i="1"/>
  <c r="U165" i="1"/>
  <c r="T165" i="1"/>
  <c r="S165" i="1"/>
  <c r="R165" i="1"/>
  <c r="BU164" i="1"/>
  <c r="BT164" i="1"/>
  <c r="BS164" i="1"/>
  <c r="BR164" i="1"/>
  <c r="BQ164" i="1"/>
  <c r="BP164" i="1"/>
  <c r="BO164" i="1"/>
  <c r="BN164" i="1"/>
  <c r="BM164" i="1"/>
  <c r="BL164" i="1"/>
  <c r="BK164" i="1"/>
  <c r="AQ164" i="1"/>
  <c r="AR164" i="1" s="1"/>
  <c r="AP164" i="1"/>
  <c r="AO164" i="1"/>
  <c r="AN164" i="1"/>
  <c r="AM164" i="1"/>
  <c r="AL164" i="1"/>
  <c r="AK164" i="1"/>
  <c r="AB164" i="1"/>
  <c r="Z164" i="1"/>
  <c r="Y164" i="1"/>
  <c r="X164" i="1"/>
  <c r="AA164" i="1" s="1"/>
  <c r="W164" i="1"/>
  <c r="V164" i="1"/>
  <c r="U164" i="1"/>
  <c r="T164" i="1"/>
  <c r="S164" i="1"/>
  <c r="R164" i="1"/>
  <c r="BU163" i="1"/>
  <c r="BT163" i="1"/>
  <c r="BR163" i="1"/>
  <c r="BS163" i="1" s="1"/>
  <c r="BQ163" i="1"/>
  <c r="BP163" i="1"/>
  <c r="BO163" i="1"/>
  <c r="BN163" i="1"/>
  <c r="BM163" i="1"/>
  <c r="BL163" i="1"/>
  <c r="BK163" i="1"/>
  <c r="AR163" i="1"/>
  <c r="AQ163" i="1"/>
  <c r="AP163" i="1"/>
  <c r="AO163" i="1"/>
  <c r="AM163" i="1"/>
  <c r="AN163" i="1" s="1"/>
  <c r="AS163" i="1" s="1"/>
  <c r="AL163" i="1"/>
  <c r="AK163" i="1"/>
  <c r="AB163" i="1"/>
  <c r="Z163" i="1"/>
  <c r="Y163" i="1"/>
  <c r="W163" i="1"/>
  <c r="X163" i="1" s="1"/>
  <c r="AA163" i="1" s="1"/>
  <c r="V163" i="1"/>
  <c r="U163" i="1"/>
  <c r="T163" i="1"/>
  <c r="S163" i="1"/>
  <c r="R163" i="1"/>
  <c r="BU162" i="1"/>
  <c r="BT162" i="1"/>
  <c r="BS162" i="1"/>
  <c r="BR162" i="1"/>
  <c r="BQ162" i="1"/>
  <c r="BP162" i="1"/>
  <c r="BO162" i="1"/>
  <c r="BN162" i="1"/>
  <c r="BM162" i="1"/>
  <c r="BL162" i="1"/>
  <c r="BK162" i="1"/>
  <c r="AQ162" i="1"/>
  <c r="AR162" i="1" s="1"/>
  <c r="AP162" i="1"/>
  <c r="AO162" i="1"/>
  <c r="AN162" i="1"/>
  <c r="AM162" i="1"/>
  <c r="AL162" i="1"/>
  <c r="AK162" i="1"/>
  <c r="AB162" i="1"/>
  <c r="Z162" i="1"/>
  <c r="Y162" i="1"/>
  <c r="X162" i="1"/>
  <c r="AA162" i="1" s="1"/>
  <c r="W162" i="1"/>
  <c r="V162" i="1"/>
  <c r="U162" i="1"/>
  <c r="T162" i="1"/>
  <c r="S162" i="1"/>
  <c r="R162" i="1"/>
  <c r="BU161" i="1"/>
  <c r="BT161" i="1"/>
  <c r="BR161" i="1"/>
  <c r="BS161" i="1" s="1"/>
  <c r="BQ161" i="1"/>
  <c r="BP161" i="1"/>
  <c r="BO161" i="1"/>
  <c r="BN161" i="1"/>
  <c r="BM161" i="1"/>
  <c r="BL161" i="1"/>
  <c r="BK161" i="1"/>
  <c r="AR161" i="1"/>
  <c r="AQ161" i="1"/>
  <c r="AP161" i="1"/>
  <c r="AO161" i="1"/>
  <c r="AM161" i="1"/>
  <c r="AN161" i="1" s="1"/>
  <c r="AS161" i="1" s="1"/>
  <c r="AL161" i="1"/>
  <c r="AK161" i="1"/>
  <c r="AB161" i="1"/>
  <c r="Z161" i="1"/>
  <c r="Y161" i="1"/>
  <c r="W161" i="1"/>
  <c r="X161" i="1" s="1"/>
  <c r="V161" i="1"/>
  <c r="U161" i="1"/>
  <c r="T161" i="1"/>
  <c r="S161" i="1"/>
  <c r="R161" i="1"/>
  <c r="BU160" i="1"/>
  <c r="BT160" i="1"/>
  <c r="BS160" i="1"/>
  <c r="BR160" i="1"/>
  <c r="BQ160" i="1"/>
  <c r="BP160" i="1"/>
  <c r="BO160" i="1"/>
  <c r="BN160" i="1"/>
  <c r="BM160" i="1"/>
  <c r="BL160" i="1"/>
  <c r="BK160" i="1"/>
  <c r="AQ160" i="1"/>
  <c r="AR160" i="1" s="1"/>
  <c r="AP160" i="1"/>
  <c r="AO160" i="1"/>
  <c r="AN160" i="1"/>
  <c r="AM160" i="1"/>
  <c r="AL160" i="1"/>
  <c r="AK160" i="1"/>
  <c r="AB160" i="1"/>
  <c r="Z160" i="1"/>
  <c r="Y160" i="1"/>
  <c r="X160" i="1"/>
  <c r="AA160" i="1" s="1"/>
  <c r="W160" i="1"/>
  <c r="V160" i="1"/>
  <c r="U160" i="1"/>
  <c r="T160" i="1"/>
  <c r="S160" i="1"/>
  <c r="R160" i="1"/>
  <c r="BW159" i="1"/>
  <c r="BU159" i="1"/>
  <c r="BT159" i="1"/>
  <c r="BR159" i="1"/>
  <c r="BS159" i="1" s="1"/>
  <c r="BV159" i="1" s="1"/>
  <c r="E159" i="1" s="1"/>
  <c r="BQ159" i="1"/>
  <c r="BP159" i="1"/>
  <c r="BO159" i="1"/>
  <c r="BN159" i="1"/>
  <c r="BM159" i="1"/>
  <c r="BL159" i="1"/>
  <c r="BK159" i="1"/>
  <c r="AR159" i="1"/>
  <c r="AQ159" i="1"/>
  <c r="AP159" i="1"/>
  <c r="AO159" i="1"/>
  <c r="AM159" i="1"/>
  <c r="AN159" i="1" s="1"/>
  <c r="AS159" i="1" s="1"/>
  <c r="AL159" i="1"/>
  <c r="AK159" i="1"/>
  <c r="AB159" i="1"/>
  <c r="Z159" i="1"/>
  <c r="Y159" i="1"/>
  <c r="W159" i="1"/>
  <c r="X159" i="1" s="1"/>
  <c r="V159" i="1"/>
  <c r="U159" i="1"/>
  <c r="T159" i="1"/>
  <c r="S159" i="1"/>
  <c r="R159" i="1"/>
  <c r="BU158" i="1"/>
  <c r="BT158" i="1"/>
  <c r="BS158" i="1"/>
  <c r="BR158" i="1"/>
  <c r="BQ158" i="1"/>
  <c r="BP158" i="1"/>
  <c r="BO158" i="1"/>
  <c r="BN158" i="1"/>
  <c r="BM158" i="1"/>
  <c r="BL158" i="1"/>
  <c r="BK158" i="1"/>
  <c r="AQ158" i="1"/>
  <c r="AR158" i="1" s="1"/>
  <c r="AP158" i="1"/>
  <c r="AO158" i="1"/>
  <c r="AN158" i="1"/>
  <c r="AS158" i="1" s="1"/>
  <c r="AM158" i="1"/>
  <c r="AL158" i="1"/>
  <c r="AK158" i="1"/>
  <c r="AB158" i="1"/>
  <c r="Z158" i="1"/>
  <c r="Y158" i="1"/>
  <c r="X158" i="1"/>
  <c r="AA158" i="1" s="1"/>
  <c r="W158" i="1"/>
  <c r="V158" i="1"/>
  <c r="U158" i="1"/>
  <c r="T158" i="1"/>
  <c r="S158" i="1"/>
  <c r="R158" i="1"/>
  <c r="BW157" i="1"/>
  <c r="BU157" i="1"/>
  <c r="BT157" i="1"/>
  <c r="BR157" i="1"/>
  <c r="BS157" i="1" s="1"/>
  <c r="BV157" i="1" s="1"/>
  <c r="E157" i="1" s="1"/>
  <c r="BQ157" i="1"/>
  <c r="BP157" i="1"/>
  <c r="BO157" i="1"/>
  <c r="BN157" i="1"/>
  <c r="BM157" i="1"/>
  <c r="BL157" i="1"/>
  <c r="BK157" i="1"/>
  <c r="AR157" i="1"/>
  <c r="AQ157" i="1"/>
  <c r="AP157" i="1"/>
  <c r="AO157" i="1"/>
  <c r="AM157" i="1"/>
  <c r="AN157" i="1" s="1"/>
  <c r="AS157" i="1" s="1"/>
  <c r="AT157" i="1" s="1"/>
  <c r="AL157" i="1"/>
  <c r="AK157" i="1"/>
  <c r="AB157" i="1"/>
  <c r="Z157" i="1"/>
  <c r="Y157" i="1"/>
  <c r="W157" i="1"/>
  <c r="X157" i="1" s="1"/>
  <c r="V157" i="1"/>
  <c r="U157" i="1"/>
  <c r="T157" i="1"/>
  <c r="S157" i="1"/>
  <c r="R157" i="1"/>
  <c r="BU156" i="1"/>
  <c r="BT156" i="1"/>
  <c r="BS156" i="1"/>
  <c r="BR156" i="1"/>
  <c r="BQ156" i="1"/>
  <c r="BP156" i="1"/>
  <c r="BO156" i="1"/>
  <c r="BN156" i="1"/>
  <c r="BM156" i="1"/>
  <c r="BL156" i="1"/>
  <c r="BK156" i="1"/>
  <c r="AQ156" i="1"/>
  <c r="AR156" i="1" s="1"/>
  <c r="AP156" i="1"/>
  <c r="AO156" i="1"/>
  <c r="AN156" i="1"/>
  <c r="AM156" i="1"/>
  <c r="AL156" i="1"/>
  <c r="AK156" i="1"/>
  <c r="AB156" i="1"/>
  <c r="Z156" i="1"/>
  <c r="Y156" i="1"/>
  <c r="X156" i="1"/>
  <c r="W156" i="1"/>
  <c r="V156" i="1"/>
  <c r="U156" i="1"/>
  <c r="T156" i="1"/>
  <c r="S156" i="1"/>
  <c r="AA156" i="1" s="1"/>
  <c r="R156" i="1"/>
  <c r="BU155" i="1"/>
  <c r="BT155" i="1"/>
  <c r="BR155" i="1"/>
  <c r="BS155" i="1" s="1"/>
  <c r="BQ155" i="1"/>
  <c r="BP155" i="1"/>
  <c r="BO155" i="1"/>
  <c r="BN155" i="1"/>
  <c r="BV155" i="1" s="1"/>
  <c r="BM155" i="1"/>
  <c r="BL155" i="1"/>
  <c r="BK155" i="1"/>
  <c r="AR155" i="1"/>
  <c r="AQ155" i="1"/>
  <c r="AP155" i="1"/>
  <c r="AO155" i="1"/>
  <c r="AM155" i="1"/>
  <c r="AN155" i="1" s="1"/>
  <c r="AL155" i="1"/>
  <c r="AK155" i="1"/>
  <c r="AB155" i="1"/>
  <c r="AA155" i="1"/>
  <c r="Z155" i="1"/>
  <c r="Y155" i="1"/>
  <c r="W155" i="1"/>
  <c r="X155" i="1" s="1"/>
  <c r="V155" i="1"/>
  <c r="U155" i="1"/>
  <c r="T155" i="1"/>
  <c r="S155" i="1"/>
  <c r="R155" i="1"/>
  <c r="BU154" i="1"/>
  <c r="BT154" i="1"/>
  <c r="BS154" i="1"/>
  <c r="BR154" i="1"/>
  <c r="BQ154" i="1"/>
  <c r="BP154" i="1"/>
  <c r="BO154" i="1"/>
  <c r="BN154" i="1"/>
  <c r="BV154" i="1" s="1"/>
  <c r="BM154" i="1"/>
  <c r="BL154" i="1"/>
  <c r="BK154" i="1"/>
  <c r="AQ154" i="1"/>
  <c r="AR154" i="1" s="1"/>
  <c r="AP154" i="1"/>
  <c r="AO154" i="1"/>
  <c r="AN154" i="1"/>
  <c r="AS154" i="1" s="1"/>
  <c r="AT154" i="1" s="1"/>
  <c r="AM154" i="1"/>
  <c r="AL154" i="1"/>
  <c r="AK154" i="1"/>
  <c r="AB154" i="1"/>
  <c r="Z154" i="1"/>
  <c r="Y154" i="1"/>
  <c r="X154" i="1"/>
  <c r="AA154" i="1" s="1"/>
  <c r="W154" i="1"/>
  <c r="V154" i="1"/>
  <c r="U154" i="1"/>
  <c r="T154" i="1"/>
  <c r="S154" i="1"/>
  <c r="R154" i="1"/>
  <c r="BU153" i="1"/>
  <c r="BT153" i="1"/>
  <c r="BR153" i="1"/>
  <c r="BS153" i="1" s="1"/>
  <c r="BQ153" i="1"/>
  <c r="BP153" i="1"/>
  <c r="BO153" i="1"/>
  <c r="BN153" i="1"/>
  <c r="BV153" i="1" s="1"/>
  <c r="E153" i="1" s="1"/>
  <c r="BM153" i="1"/>
  <c r="BL153" i="1"/>
  <c r="BK153" i="1"/>
  <c r="AQ153" i="1"/>
  <c r="AR153" i="1" s="1"/>
  <c r="AP153" i="1"/>
  <c r="AO153" i="1"/>
  <c r="AM153" i="1"/>
  <c r="AN153" i="1" s="1"/>
  <c r="AL153" i="1"/>
  <c r="AK153" i="1"/>
  <c r="AB153" i="1"/>
  <c r="Z153" i="1"/>
  <c r="Y153" i="1"/>
  <c r="W153" i="1"/>
  <c r="X153" i="1" s="1"/>
  <c r="AA153" i="1" s="1"/>
  <c r="V153" i="1"/>
  <c r="U153" i="1"/>
  <c r="T153" i="1"/>
  <c r="S153" i="1"/>
  <c r="R153" i="1"/>
  <c r="BU152" i="1"/>
  <c r="BT152" i="1"/>
  <c r="BS152" i="1"/>
  <c r="BV152" i="1" s="1"/>
  <c r="BR152" i="1"/>
  <c r="BQ152" i="1"/>
  <c r="BP152" i="1"/>
  <c r="BO152" i="1"/>
  <c r="BN152" i="1"/>
  <c r="BM152" i="1"/>
  <c r="BL152" i="1"/>
  <c r="BK152" i="1"/>
  <c r="AQ152" i="1"/>
  <c r="AR152" i="1" s="1"/>
  <c r="AP152" i="1"/>
  <c r="AO152" i="1"/>
  <c r="AM152" i="1"/>
  <c r="AN152" i="1" s="1"/>
  <c r="AS152" i="1" s="1"/>
  <c r="AL152" i="1"/>
  <c r="AK152" i="1"/>
  <c r="AB152" i="1"/>
  <c r="Z152" i="1"/>
  <c r="Y152" i="1"/>
  <c r="W152" i="1"/>
  <c r="X152" i="1" s="1"/>
  <c r="AA152" i="1" s="1"/>
  <c r="V152" i="1"/>
  <c r="U152" i="1"/>
  <c r="T152" i="1"/>
  <c r="S152" i="1"/>
  <c r="R152" i="1"/>
  <c r="BU151" i="1"/>
  <c r="BT151" i="1"/>
  <c r="BR151" i="1"/>
  <c r="BS151" i="1" s="1"/>
  <c r="BV151" i="1" s="1"/>
  <c r="BQ151" i="1"/>
  <c r="BP151" i="1"/>
  <c r="BO151" i="1"/>
  <c r="BN151" i="1"/>
  <c r="BM151" i="1"/>
  <c r="BL151" i="1"/>
  <c r="BK151" i="1"/>
  <c r="AQ151" i="1"/>
  <c r="AR151" i="1" s="1"/>
  <c r="AP151" i="1"/>
  <c r="AO151" i="1"/>
  <c r="AM151" i="1"/>
  <c r="AN151" i="1" s="1"/>
  <c r="AL151" i="1"/>
  <c r="AK151" i="1"/>
  <c r="AB151" i="1"/>
  <c r="Z151" i="1"/>
  <c r="Y151" i="1"/>
  <c r="W151" i="1"/>
  <c r="X151" i="1" s="1"/>
  <c r="AA151" i="1" s="1"/>
  <c r="V151" i="1"/>
  <c r="U151" i="1"/>
  <c r="T151" i="1"/>
  <c r="S151" i="1"/>
  <c r="R151" i="1"/>
  <c r="BU150" i="1"/>
  <c r="BT150" i="1"/>
  <c r="BS150" i="1"/>
  <c r="BR150" i="1"/>
  <c r="BQ150" i="1"/>
  <c r="BP150" i="1"/>
  <c r="BO150" i="1"/>
  <c r="BN150" i="1"/>
  <c r="BM150" i="1"/>
  <c r="BL150" i="1"/>
  <c r="BK150" i="1"/>
  <c r="AQ150" i="1"/>
  <c r="AR150" i="1" s="1"/>
  <c r="AP150" i="1"/>
  <c r="AO150" i="1"/>
  <c r="AM150" i="1"/>
  <c r="AN150" i="1" s="1"/>
  <c r="AS150" i="1" s="1"/>
  <c r="AL150" i="1"/>
  <c r="AK150" i="1"/>
  <c r="AB150" i="1"/>
  <c r="Z150" i="1"/>
  <c r="Y150" i="1"/>
  <c r="W150" i="1"/>
  <c r="X150" i="1" s="1"/>
  <c r="AA150" i="1" s="1"/>
  <c r="V150" i="1"/>
  <c r="U150" i="1"/>
  <c r="T150" i="1"/>
  <c r="S150" i="1"/>
  <c r="R150" i="1"/>
  <c r="BU149" i="1"/>
  <c r="BT149" i="1"/>
  <c r="BS149" i="1"/>
  <c r="BV149" i="1" s="1"/>
  <c r="BR149" i="1"/>
  <c r="BQ149" i="1"/>
  <c r="BP149" i="1"/>
  <c r="BO149" i="1"/>
  <c r="BN149" i="1"/>
  <c r="BM149" i="1"/>
  <c r="BL149" i="1"/>
  <c r="BK149" i="1"/>
  <c r="AR149" i="1"/>
  <c r="AQ149" i="1"/>
  <c r="AP149" i="1"/>
  <c r="AO149" i="1"/>
  <c r="AM149" i="1"/>
  <c r="AN149" i="1" s="1"/>
  <c r="AS149" i="1" s="1"/>
  <c r="AL149" i="1"/>
  <c r="AK149" i="1"/>
  <c r="AB149" i="1"/>
  <c r="Z149" i="1"/>
  <c r="Y149" i="1"/>
  <c r="W149" i="1"/>
  <c r="X149" i="1" s="1"/>
  <c r="AA149" i="1" s="1"/>
  <c r="V149" i="1"/>
  <c r="U149" i="1"/>
  <c r="T149" i="1"/>
  <c r="S149" i="1"/>
  <c r="R149" i="1"/>
  <c r="BU148" i="1"/>
  <c r="BT148" i="1"/>
  <c r="BR148" i="1"/>
  <c r="BS148" i="1" s="1"/>
  <c r="BV148" i="1" s="1"/>
  <c r="BQ148" i="1"/>
  <c r="BP148" i="1"/>
  <c r="BO148" i="1"/>
  <c r="BN148" i="1"/>
  <c r="BM148" i="1"/>
  <c r="BL148" i="1"/>
  <c r="BK148" i="1"/>
  <c r="AR148" i="1"/>
  <c r="AQ148" i="1"/>
  <c r="AP148" i="1"/>
  <c r="AO148" i="1"/>
  <c r="AN148" i="1"/>
  <c r="AS148" i="1" s="1"/>
  <c r="AM148" i="1"/>
  <c r="AL148" i="1"/>
  <c r="AK148" i="1"/>
  <c r="AB148" i="1"/>
  <c r="Z148" i="1"/>
  <c r="Y148" i="1"/>
  <c r="X148" i="1"/>
  <c r="AA148" i="1" s="1"/>
  <c r="W148" i="1"/>
  <c r="V148" i="1"/>
  <c r="U148" i="1"/>
  <c r="T148" i="1"/>
  <c r="S148" i="1"/>
  <c r="R148" i="1"/>
  <c r="BU147" i="1"/>
  <c r="BT147" i="1"/>
  <c r="BS147" i="1"/>
  <c r="BR147" i="1"/>
  <c r="BQ147" i="1"/>
  <c r="BP147" i="1"/>
  <c r="BO147" i="1"/>
  <c r="BN147" i="1"/>
  <c r="BV147" i="1" s="1"/>
  <c r="BM147" i="1"/>
  <c r="BL147" i="1"/>
  <c r="BK147" i="1"/>
  <c r="AQ147" i="1"/>
  <c r="AR147" i="1" s="1"/>
  <c r="AP147" i="1"/>
  <c r="AO147" i="1"/>
  <c r="AN147" i="1"/>
  <c r="AM147" i="1"/>
  <c r="AL147" i="1"/>
  <c r="AK147" i="1"/>
  <c r="AB147" i="1"/>
  <c r="Z147" i="1"/>
  <c r="Y147" i="1"/>
  <c r="X147" i="1"/>
  <c r="AA147" i="1" s="1"/>
  <c r="W147" i="1"/>
  <c r="V147" i="1"/>
  <c r="U147" i="1"/>
  <c r="T147" i="1"/>
  <c r="S147" i="1"/>
  <c r="R147" i="1"/>
  <c r="BU146" i="1"/>
  <c r="BT146" i="1"/>
  <c r="BS146" i="1"/>
  <c r="BR146" i="1"/>
  <c r="BQ146" i="1"/>
  <c r="BP146" i="1"/>
  <c r="BO146" i="1"/>
  <c r="BN146" i="1"/>
  <c r="BV146" i="1" s="1"/>
  <c r="E146" i="1" s="1"/>
  <c r="BM146" i="1"/>
  <c r="BL146" i="1"/>
  <c r="BK146" i="1"/>
  <c r="AQ146" i="1"/>
  <c r="AR146" i="1" s="1"/>
  <c r="AP146" i="1"/>
  <c r="AO146" i="1"/>
  <c r="AM146" i="1"/>
  <c r="AN146" i="1" s="1"/>
  <c r="AL146" i="1"/>
  <c r="AK146" i="1"/>
  <c r="AB146" i="1"/>
  <c r="Z146" i="1"/>
  <c r="Y146" i="1"/>
  <c r="W146" i="1"/>
  <c r="X146" i="1" s="1"/>
  <c r="AA146" i="1" s="1"/>
  <c r="V146" i="1"/>
  <c r="U146" i="1"/>
  <c r="T146" i="1"/>
  <c r="S146" i="1"/>
  <c r="R146" i="1"/>
  <c r="BU145" i="1"/>
  <c r="BT145" i="1"/>
  <c r="BR145" i="1"/>
  <c r="BS145" i="1" s="1"/>
  <c r="BV145" i="1" s="1"/>
  <c r="BQ145" i="1"/>
  <c r="BP145" i="1"/>
  <c r="BO145" i="1"/>
  <c r="BN145" i="1"/>
  <c r="BM145" i="1"/>
  <c r="BL145" i="1"/>
  <c r="BK145" i="1"/>
  <c r="AQ145" i="1"/>
  <c r="AR145" i="1" s="1"/>
  <c r="AP145" i="1"/>
  <c r="AO145" i="1"/>
  <c r="AN145" i="1"/>
  <c r="AM145" i="1"/>
  <c r="AL145" i="1"/>
  <c r="AK145" i="1"/>
  <c r="AB145" i="1"/>
  <c r="Z145" i="1"/>
  <c r="Y145" i="1"/>
  <c r="X145" i="1"/>
  <c r="W145" i="1"/>
  <c r="V145" i="1"/>
  <c r="U145" i="1"/>
  <c r="T145" i="1"/>
  <c r="S145" i="1"/>
  <c r="AA145" i="1" s="1"/>
  <c r="R145" i="1"/>
  <c r="BU144" i="1"/>
  <c r="BT144" i="1"/>
  <c r="BR144" i="1"/>
  <c r="BS144" i="1" s="1"/>
  <c r="BV144" i="1" s="1"/>
  <c r="BQ144" i="1"/>
  <c r="BP144" i="1"/>
  <c r="BO144" i="1"/>
  <c r="BN144" i="1"/>
  <c r="BM144" i="1"/>
  <c r="BL144" i="1"/>
  <c r="BK144" i="1"/>
  <c r="AR144" i="1"/>
  <c r="AQ144" i="1"/>
  <c r="AP144" i="1"/>
  <c r="AO144" i="1"/>
  <c r="AN144" i="1"/>
  <c r="AM144" i="1"/>
  <c r="AL144" i="1"/>
  <c r="AK144" i="1"/>
  <c r="AB144" i="1"/>
  <c r="Z144" i="1"/>
  <c r="Y144" i="1"/>
  <c r="X144" i="1"/>
  <c r="W144" i="1"/>
  <c r="V144" i="1"/>
  <c r="U144" i="1"/>
  <c r="T144" i="1"/>
  <c r="S144" i="1"/>
  <c r="AA144" i="1" s="1"/>
  <c r="R144" i="1"/>
  <c r="BU143" i="1"/>
  <c r="BT143" i="1"/>
  <c r="BR143" i="1"/>
  <c r="BS143" i="1" s="1"/>
  <c r="BV143" i="1" s="1"/>
  <c r="BQ143" i="1"/>
  <c r="BP143" i="1"/>
  <c r="BO143" i="1"/>
  <c r="BN143" i="1"/>
  <c r="BM143" i="1"/>
  <c r="BL143" i="1"/>
  <c r="BK143" i="1"/>
  <c r="AR143" i="1"/>
  <c r="AQ143" i="1"/>
  <c r="AP143" i="1"/>
  <c r="AO143" i="1"/>
  <c r="AM143" i="1"/>
  <c r="AN143" i="1" s="1"/>
  <c r="AL143" i="1"/>
  <c r="AK143" i="1"/>
  <c r="AB143" i="1"/>
  <c r="Z143" i="1"/>
  <c r="Y143" i="1"/>
  <c r="W143" i="1"/>
  <c r="X143" i="1" s="1"/>
  <c r="AA143" i="1" s="1"/>
  <c r="V143" i="1"/>
  <c r="U143" i="1"/>
  <c r="T143" i="1"/>
  <c r="S143" i="1"/>
  <c r="R143" i="1"/>
  <c r="BU142" i="1"/>
  <c r="BT142" i="1"/>
  <c r="BR142" i="1"/>
  <c r="BS142" i="1" s="1"/>
  <c r="BV142" i="1" s="1"/>
  <c r="BQ142" i="1"/>
  <c r="BP142" i="1"/>
  <c r="BO142" i="1"/>
  <c r="BN142" i="1"/>
  <c r="BM142" i="1"/>
  <c r="BL142" i="1"/>
  <c r="BK142" i="1"/>
  <c r="AU142" i="1"/>
  <c r="AQ142" i="1"/>
  <c r="AR142" i="1" s="1"/>
  <c r="AP142" i="1"/>
  <c r="AO142" i="1"/>
  <c r="AM142" i="1"/>
  <c r="AN142" i="1" s="1"/>
  <c r="AS142" i="1" s="1"/>
  <c r="AT142" i="1" s="1"/>
  <c r="AL142" i="1"/>
  <c r="AK142" i="1"/>
  <c r="AB142" i="1"/>
  <c r="AA142" i="1"/>
  <c r="Z142" i="1"/>
  <c r="Y142" i="1"/>
  <c r="W142" i="1"/>
  <c r="X142" i="1" s="1"/>
  <c r="V142" i="1"/>
  <c r="U142" i="1"/>
  <c r="T142" i="1"/>
  <c r="S142" i="1"/>
  <c r="R142" i="1"/>
  <c r="BU141" i="1"/>
  <c r="BT141" i="1"/>
  <c r="BS141" i="1"/>
  <c r="BR141" i="1"/>
  <c r="BQ141" i="1"/>
  <c r="BP141" i="1"/>
  <c r="BO141" i="1"/>
  <c r="BN141" i="1"/>
  <c r="BM141" i="1"/>
  <c r="BL141" i="1"/>
  <c r="BK141" i="1"/>
  <c r="AR141" i="1"/>
  <c r="AQ141" i="1"/>
  <c r="AP141" i="1"/>
  <c r="AO141" i="1"/>
  <c r="AM141" i="1"/>
  <c r="AN141" i="1" s="1"/>
  <c r="AS141" i="1" s="1"/>
  <c r="AL141" i="1"/>
  <c r="AK141" i="1"/>
  <c r="AB141" i="1"/>
  <c r="Z141" i="1"/>
  <c r="Y141" i="1"/>
  <c r="W141" i="1"/>
  <c r="X141" i="1" s="1"/>
  <c r="V141" i="1"/>
  <c r="AA141" i="1" s="1"/>
  <c r="U141" i="1"/>
  <c r="T141" i="1"/>
  <c r="S141" i="1"/>
  <c r="R141" i="1"/>
  <c r="BU140" i="1"/>
  <c r="BT140" i="1"/>
  <c r="BR140" i="1"/>
  <c r="BS140" i="1" s="1"/>
  <c r="BQ140" i="1"/>
  <c r="BV140" i="1" s="1"/>
  <c r="BP140" i="1"/>
  <c r="BO140" i="1"/>
  <c r="BN140" i="1"/>
  <c r="BM140" i="1"/>
  <c r="BL140" i="1"/>
  <c r="BK140" i="1"/>
  <c r="AQ140" i="1"/>
  <c r="AR140" i="1" s="1"/>
  <c r="AP140" i="1"/>
  <c r="AO140" i="1"/>
  <c r="AN140" i="1"/>
  <c r="AM140" i="1"/>
  <c r="AL140" i="1"/>
  <c r="AK140" i="1"/>
  <c r="AB140" i="1"/>
  <c r="Z140" i="1"/>
  <c r="Y140" i="1"/>
  <c r="X140" i="1"/>
  <c r="W140" i="1"/>
  <c r="V140" i="1"/>
  <c r="AA140" i="1" s="1"/>
  <c r="U140" i="1"/>
  <c r="T140" i="1"/>
  <c r="S140" i="1"/>
  <c r="R140" i="1"/>
  <c r="BU139" i="1"/>
  <c r="BT139" i="1"/>
  <c r="BS139" i="1"/>
  <c r="BR139" i="1"/>
  <c r="BQ139" i="1"/>
  <c r="BP139" i="1"/>
  <c r="BO139" i="1"/>
  <c r="BN139" i="1"/>
  <c r="BV139" i="1" s="1"/>
  <c r="BM139" i="1"/>
  <c r="BL139" i="1"/>
  <c r="BK139" i="1"/>
  <c r="AQ139" i="1"/>
  <c r="AR139" i="1" s="1"/>
  <c r="AP139" i="1"/>
  <c r="AO139" i="1"/>
  <c r="AN139" i="1"/>
  <c r="AM139" i="1"/>
  <c r="AL139" i="1"/>
  <c r="AK139" i="1"/>
  <c r="AB139" i="1"/>
  <c r="Z139" i="1"/>
  <c r="Y139" i="1"/>
  <c r="X139" i="1"/>
  <c r="W139" i="1"/>
  <c r="V139" i="1"/>
  <c r="U139" i="1"/>
  <c r="T139" i="1"/>
  <c r="S139" i="1"/>
  <c r="AA139" i="1" s="1"/>
  <c r="R139" i="1"/>
  <c r="BV138" i="1"/>
  <c r="BU138" i="1"/>
  <c r="BT138" i="1"/>
  <c r="BR138" i="1"/>
  <c r="BS138" i="1" s="1"/>
  <c r="BQ138" i="1"/>
  <c r="BP138" i="1"/>
  <c r="BO138" i="1"/>
  <c r="BN138" i="1"/>
  <c r="BM138" i="1"/>
  <c r="BL138" i="1"/>
  <c r="BK138" i="1"/>
  <c r="AR138" i="1"/>
  <c r="AQ138" i="1"/>
  <c r="AP138" i="1"/>
  <c r="AO138" i="1"/>
  <c r="AM138" i="1"/>
  <c r="AN138" i="1" s="1"/>
  <c r="AL138" i="1"/>
  <c r="AK138" i="1"/>
  <c r="AB138" i="1"/>
  <c r="Z138" i="1"/>
  <c r="Y138" i="1"/>
  <c r="W138" i="1"/>
  <c r="X138" i="1" s="1"/>
  <c r="V138" i="1"/>
  <c r="U138" i="1"/>
  <c r="T138" i="1"/>
  <c r="S138" i="1"/>
  <c r="R138" i="1"/>
  <c r="BU137" i="1"/>
  <c r="BT137" i="1"/>
  <c r="BS137" i="1"/>
  <c r="BR137" i="1"/>
  <c r="BQ137" i="1"/>
  <c r="BP137" i="1"/>
  <c r="BO137" i="1"/>
  <c r="BN137" i="1"/>
  <c r="BM137" i="1"/>
  <c r="BL137" i="1"/>
  <c r="BK137" i="1"/>
  <c r="AR137" i="1"/>
  <c r="AQ137" i="1"/>
  <c r="AP137" i="1"/>
  <c r="AO137" i="1"/>
  <c r="AM137" i="1"/>
  <c r="AN137" i="1" s="1"/>
  <c r="AL137" i="1"/>
  <c r="AK137" i="1"/>
  <c r="AB137" i="1"/>
  <c r="Z137" i="1"/>
  <c r="Y137" i="1"/>
  <c r="W137" i="1"/>
  <c r="X137" i="1" s="1"/>
  <c r="V137" i="1"/>
  <c r="U137" i="1"/>
  <c r="T137" i="1"/>
  <c r="S137" i="1"/>
  <c r="R137" i="1"/>
  <c r="BU136" i="1"/>
  <c r="BT136" i="1"/>
  <c r="BR136" i="1"/>
  <c r="BS136" i="1" s="1"/>
  <c r="BQ136" i="1"/>
  <c r="BP136" i="1"/>
  <c r="BO136" i="1"/>
  <c r="BN136" i="1"/>
  <c r="BM136" i="1"/>
  <c r="BL136" i="1"/>
  <c r="BK136" i="1"/>
  <c r="AQ136" i="1"/>
  <c r="AR136" i="1" s="1"/>
  <c r="AO136" i="1"/>
  <c r="AP136" i="1" s="1"/>
  <c r="AN136" i="1"/>
  <c r="AM136" i="1"/>
  <c r="AL136" i="1"/>
  <c r="AK136" i="1"/>
  <c r="AB136" i="1"/>
  <c r="Y136" i="1"/>
  <c r="Z136" i="1" s="1"/>
  <c r="X136" i="1"/>
  <c r="W136" i="1"/>
  <c r="V136" i="1"/>
  <c r="AA136" i="1" s="1"/>
  <c r="U136" i="1"/>
  <c r="T136" i="1"/>
  <c r="S136" i="1"/>
  <c r="R136" i="1"/>
  <c r="BU135" i="1"/>
  <c r="BT135" i="1"/>
  <c r="BR135" i="1"/>
  <c r="BS135" i="1" s="1"/>
  <c r="BP135" i="1"/>
  <c r="BQ135" i="1" s="1"/>
  <c r="BO135" i="1"/>
  <c r="BN135" i="1"/>
  <c r="BM135" i="1"/>
  <c r="BL135" i="1"/>
  <c r="BK135" i="1"/>
  <c r="AR135" i="1"/>
  <c r="AQ135" i="1"/>
  <c r="AP135" i="1"/>
  <c r="AO135" i="1"/>
  <c r="AM135" i="1"/>
  <c r="AN135" i="1" s="1"/>
  <c r="AL135" i="1"/>
  <c r="AK135" i="1"/>
  <c r="AB135" i="1"/>
  <c r="Z135" i="1"/>
  <c r="Y135" i="1"/>
  <c r="W135" i="1"/>
  <c r="X135" i="1" s="1"/>
  <c r="U135" i="1"/>
  <c r="V135" i="1" s="1"/>
  <c r="T135" i="1"/>
  <c r="S135" i="1"/>
  <c r="R135" i="1"/>
  <c r="BT134" i="1"/>
  <c r="BU134" i="1" s="1"/>
  <c r="BS134" i="1"/>
  <c r="BR134" i="1"/>
  <c r="BQ134" i="1"/>
  <c r="BP134" i="1"/>
  <c r="BO134" i="1"/>
  <c r="BN134" i="1"/>
  <c r="BM134" i="1"/>
  <c r="BL134" i="1"/>
  <c r="BK134" i="1"/>
  <c r="AQ134" i="1"/>
  <c r="AR134" i="1" s="1"/>
  <c r="AO134" i="1"/>
  <c r="AP134" i="1" s="1"/>
  <c r="AN134" i="1"/>
  <c r="AM134" i="1"/>
  <c r="AL134" i="1"/>
  <c r="AK134" i="1"/>
  <c r="AB134" i="1"/>
  <c r="Y134" i="1"/>
  <c r="Z134" i="1" s="1"/>
  <c r="X134" i="1"/>
  <c r="W134" i="1"/>
  <c r="V134" i="1"/>
  <c r="U134" i="1"/>
  <c r="T134" i="1"/>
  <c r="S134" i="1"/>
  <c r="R134" i="1"/>
  <c r="BU133" i="1"/>
  <c r="BT133" i="1"/>
  <c r="BR133" i="1"/>
  <c r="BS133" i="1" s="1"/>
  <c r="BP133" i="1"/>
  <c r="BQ133" i="1" s="1"/>
  <c r="BO133" i="1"/>
  <c r="BN133" i="1"/>
  <c r="BM133" i="1"/>
  <c r="BL133" i="1"/>
  <c r="BK133" i="1"/>
  <c r="AR133" i="1"/>
  <c r="AQ133" i="1"/>
  <c r="AP133" i="1"/>
  <c r="AO133" i="1"/>
  <c r="AM133" i="1"/>
  <c r="AN133" i="1" s="1"/>
  <c r="AS133" i="1" s="1"/>
  <c r="AL133" i="1"/>
  <c r="AK133" i="1"/>
  <c r="AB133" i="1"/>
  <c r="Z133" i="1"/>
  <c r="Y133" i="1"/>
  <c r="W133" i="1"/>
  <c r="X133" i="1" s="1"/>
  <c r="U133" i="1"/>
  <c r="V133" i="1" s="1"/>
  <c r="AA133" i="1" s="1"/>
  <c r="T133" i="1"/>
  <c r="S133" i="1"/>
  <c r="R133" i="1"/>
  <c r="BT132" i="1"/>
  <c r="BU132" i="1" s="1"/>
  <c r="BS132" i="1"/>
  <c r="BR132" i="1"/>
  <c r="BQ132" i="1"/>
  <c r="BV132" i="1" s="1"/>
  <c r="BW132" i="1" s="1"/>
  <c r="BP132" i="1"/>
  <c r="BO132" i="1"/>
  <c r="BN132" i="1"/>
  <c r="BM132" i="1"/>
  <c r="BL132" i="1"/>
  <c r="BK132" i="1"/>
  <c r="AQ132" i="1"/>
  <c r="AR132" i="1" s="1"/>
  <c r="AO132" i="1"/>
  <c r="AP132" i="1" s="1"/>
  <c r="AN132" i="1"/>
  <c r="AM132" i="1"/>
  <c r="AL132" i="1"/>
  <c r="AK132" i="1"/>
  <c r="AB132" i="1"/>
  <c r="Y132" i="1"/>
  <c r="Z132" i="1" s="1"/>
  <c r="X132" i="1"/>
  <c r="W132" i="1"/>
  <c r="V132" i="1"/>
  <c r="U132" i="1"/>
  <c r="T132" i="1"/>
  <c r="S132" i="1"/>
  <c r="R132" i="1"/>
  <c r="E132" i="1"/>
  <c r="BU131" i="1"/>
  <c r="BT131" i="1"/>
  <c r="BR131" i="1"/>
  <c r="BS131" i="1" s="1"/>
  <c r="BP131" i="1"/>
  <c r="BQ131" i="1" s="1"/>
  <c r="BO131" i="1"/>
  <c r="BN131" i="1"/>
  <c r="BM131" i="1"/>
  <c r="BL131" i="1"/>
  <c r="BK131" i="1"/>
  <c r="AR131" i="1"/>
  <c r="AQ131" i="1"/>
  <c r="AP131" i="1"/>
  <c r="AO131" i="1"/>
  <c r="AM131" i="1"/>
  <c r="AN131" i="1" s="1"/>
  <c r="AS131" i="1" s="1"/>
  <c r="AL131" i="1"/>
  <c r="AK131" i="1"/>
  <c r="AB131" i="1"/>
  <c r="Z131" i="1"/>
  <c r="Y131" i="1"/>
  <c r="W131" i="1"/>
  <c r="X131" i="1" s="1"/>
  <c r="U131" i="1"/>
  <c r="V131" i="1" s="1"/>
  <c r="T131" i="1"/>
  <c r="S131" i="1"/>
  <c r="R131" i="1"/>
  <c r="BT130" i="1"/>
  <c r="BU130" i="1" s="1"/>
  <c r="BS130" i="1"/>
  <c r="BR130" i="1"/>
  <c r="BQ130" i="1"/>
  <c r="BP130" i="1"/>
  <c r="BO130" i="1"/>
  <c r="BN130" i="1"/>
  <c r="BM130" i="1"/>
  <c r="BL130" i="1"/>
  <c r="BK130" i="1"/>
  <c r="AQ130" i="1"/>
  <c r="AR130" i="1" s="1"/>
  <c r="AO130" i="1"/>
  <c r="AP130" i="1" s="1"/>
  <c r="AN130" i="1"/>
  <c r="AM130" i="1"/>
  <c r="AL130" i="1"/>
  <c r="AK130" i="1"/>
  <c r="AB130" i="1"/>
  <c r="Y130" i="1"/>
  <c r="Z130" i="1" s="1"/>
  <c r="X130" i="1"/>
  <c r="W130" i="1"/>
  <c r="V130" i="1"/>
  <c r="U130" i="1"/>
  <c r="T130" i="1"/>
  <c r="S130" i="1"/>
  <c r="R130" i="1"/>
  <c r="BU129" i="1"/>
  <c r="BT129" i="1"/>
  <c r="BR129" i="1"/>
  <c r="BS129" i="1" s="1"/>
  <c r="BP129" i="1"/>
  <c r="BQ129" i="1" s="1"/>
  <c r="BV129" i="1" s="1"/>
  <c r="BO129" i="1"/>
  <c r="BN129" i="1"/>
  <c r="BM129" i="1"/>
  <c r="BL129" i="1"/>
  <c r="BK129" i="1"/>
  <c r="AR129" i="1"/>
  <c r="AQ129" i="1"/>
  <c r="AP129" i="1"/>
  <c r="AO129" i="1"/>
  <c r="AM129" i="1"/>
  <c r="AN129" i="1" s="1"/>
  <c r="AS129" i="1" s="1"/>
  <c r="AL129" i="1"/>
  <c r="AK129" i="1"/>
  <c r="AB129" i="1"/>
  <c r="Z129" i="1"/>
  <c r="Y129" i="1"/>
  <c r="W129" i="1"/>
  <c r="X129" i="1" s="1"/>
  <c r="U129" i="1"/>
  <c r="V129" i="1" s="1"/>
  <c r="T129" i="1"/>
  <c r="S129" i="1"/>
  <c r="R129" i="1"/>
  <c r="BT128" i="1"/>
  <c r="BU128" i="1" s="1"/>
  <c r="BS128" i="1"/>
  <c r="BR128" i="1"/>
  <c r="BQ128" i="1"/>
  <c r="BP128" i="1"/>
  <c r="BO128" i="1"/>
  <c r="BN128" i="1"/>
  <c r="BM128" i="1"/>
  <c r="BL128" i="1"/>
  <c r="BK128" i="1"/>
  <c r="AT128" i="1"/>
  <c r="AQ128" i="1"/>
  <c r="AR128" i="1" s="1"/>
  <c r="AO128" i="1"/>
  <c r="AP128" i="1" s="1"/>
  <c r="AN128" i="1"/>
  <c r="AS128" i="1" s="1"/>
  <c r="AU128" i="1" s="1"/>
  <c r="AM128" i="1"/>
  <c r="AL128" i="1"/>
  <c r="AK128" i="1"/>
  <c r="AB128" i="1"/>
  <c r="Y128" i="1"/>
  <c r="Z128" i="1" s="1"/>
  <c r="X128" i="1"/>
  <c r="W128" i="1"/>
  <c r="V128" i="1"/>
  <c r="U128" i="1"/>
  <c r="T128" i="1"/>
  <c r="S128" i="1"/>
  <c r="R128" i="1"/>
  <c r="BU127" i="1"/>
  <c r="BT127" i="1"/>
  <c r="BR127" i="1"/>
  <c r="BS127" i="1" s="1"/>
  <c r="BP127" i="1"/>
  <c r="BQ127" i="1" s="1"/>
  <c r="BO127" i="1"/>
  <c r="BN127" i="1"/>
  <c r="BM127" i="1"/>
  <c r="BL127" i="1"/>
  <c r="BK127" i="1"/>
  <c r="AR127" i="1"/>
  <c r="AQ127" i="1"/>
  <c r="AP127" i="1"/>
  <c r="AO127" i="1"/>
  <c r="AM127" i="1"/>
  <c r="AN127" i="1" s="1"/>
  <c r="AS127" i="1" s="1"/>
  <c r="AL127" i="1"/>
  <c r="AK127" i="1"/>
  <c r="AB127" i="1"/>
  <c r="Z127" i="1"/>
  <c r="Y127" i="1"/>
  <c r="W127" i="1"/>
  <c r="X127" i="1" s="1"/>
  <c r="U127" i="1"/>
  <c r="V127" i="1" s="1"/>
  <c r="T127" i="1"/>
  <c r="S127" i="1"/>
  <c r="R127" i="1"/>
  <c r="BT126" i="1"/>
  <c r="BU126" i="1" s="1"/>
  <c r="BS126" i="1"/>
  <c r="BR126" i="1"/>
  <c r="BQ126" i="1"/>
  <c r="BP126" i="1"/>
  <c r="BO126" i="1"/>
  <c r="BN126" i="1"/>
  <c r="BM126" i="1"/>
  <c r="BL126" i="1"/>
  <c r="BK126" i="1"/>
  <c r="AQ126" i="1"/>
  <c r="AR126" i="1" s="1"/>
  <c r="AO126" i="1"/>
  <c r="AP126" i="1" s="1"/>
  <c r="AN126" i="1"/>
  <c r="AS126" i="1" s="1"/>
  <c r="AM126" i="1"/>
  <c r="AL126" i="1"/>
  <c r="AK126" i="1"/>
  <c r="AB126" i="1"/>
  <c r="Y126" i="1"/>
  <c r="Z126" i="1" s="1"/>
  <c r="X126" i="1"/>
  <c r="W126" i="1"/>
  <c r="V126" i="1"/>
  <c r="AA126" i="1" s="1"/>
  <c r="U126" i="1"/>
  <c r="T126" i="1"/>
  <c r="S126" i="1"/>
  <c r="R126" i="1"/>
  <c r="BU125" i="1"/>
  <c r="BT125" i="1"/>
  <c r="BS125" i="1"/>
  <c r="BR125" i="1"/>
  <c r="BP125" i="1"/>
  <c r="BQ125" i="1" s="1"/>
  <c r="BV125" i="1" s="1"/>
  <c r="E125" i="1" s="1"/>
  <c r="BO125" i="1"/>
  <c r="BN125" i="1"/>
  <c r="BM125" i="1"/>
  <c r="BL125" i="1"/>
  <c r="BK125" i="1"/>
  <c r="AQ125" i="1"/>
  <c r="AR125" i="1" s="1"/>
  <c r="AS125" i="1" s="1"/>
  <c r="AP125" i="1"/>
  <c r="AO125" i="1"/>
  <c r="AN125" i="1"/>
  <c r="AM125" i="1"/>
  <c r="AL125" i="1"/>
  <c r="AK125" i="1"/>
  <c r="AB125" i="1"/>
  <c r="Z125" i="1"/>
  <c r="Y125" i="1"/>
  <c r="X125" i="1"/>
  <c r="W125" i="1"/>
  <c r="U125" i="1"/>
  <c r="V125" i="1" s="1"/>
  <c r="AA125" i="1" s="1"/>
  <c r="T125" i="1"/>
  <c r="S125" i="1"/>
  <c r="R125" i="1"/>
  <c r="BT124" i="1"/>
  <c r="BU124" i="1" s="1"/>
  <c r="BS124" i="1"/>
  <c r="BR124" i="1"/>
  <c r="BQ124" i="1"/>
  <c r="BV124" i="1" s="1"/>
  <c r="BP124" i="1"/>
  <c r="BO124" i="1"/>
  <c r="BN124" i="1"/>
  <c r="BM124" i="1"/>
  <c r="BL124" i="1"/>
  <c r="BK124" i="1"/>
  <c r="AR124" i="1"/>
  <c r="AQ124" i="1"/>
  <c r="AO124" i="1"/>
  <c r="AP124" i="1" s="1"/>
  <c r="AM124" i="1"/>
  <c r="AN124" i="1" s="1"/>
  <c r="AS124" i="1" s="1"/>
  <c r="AL124" i="1"/>
  <c r="AK124" i="1"/>
  <c r="AB124" i="1"/>
  <c r="Y124" i="1"/>
  <c r="Z124" i="1" s="1"/>
  <c r="X124" i="1"/>
  <c r="W124" i="1"/>
  <c r="U124" i="1"/>
  <c r="V124" i="1" s="1"/>
  <c r="AA124" i="1" s="1"/>
  <c r="T124" i="1"/>
  <c r="S124" i="1"/>
  <c r="R124" i="1"/>
  <c r="BT123" i="1"/>
  <c r="BU123" i="1" s="1"/>
  <c r="BS123" i="1"/>
  <c r="BR123" i="1"/>
  <c r="BP123" i="1"/>
  <c r="BQ123" i="1" s="1"/>
  <c r="BV123" i="1" s="1"/>
  <c r="BO123" i="1"/>
  <c r="BN123" i="1"/>
  <c r="BM123" i="1"/>
  <c r="BL123" i="1"/>
  <c r="BK123" i="1"/>
  <c r="AR123" i="1"/>
  <c r="AQ123" i="1"/>
  <c r="AO123" i="1"/>
  <c r="AP123" i="1" s="1"/>
  <c r="AS123" i="1" s="1"/>
  <c r="AN123" i="1"/>
  <c r="AM123" i="1"/>
  <c r="AL123" i="1"/>
  <c r="AK123" i="1"/>
  <c r="AB123" i="1"/>
  <c r="Y123" i="1"/>
  <c r="Z123" i="1" s="1"/>
  <c r="X123" i="1"/>
  <c r="W123" i="1"/>
  <c r="U123" i="1"/>
  <c r="V123" i="1" s="1"/>
  <c r="T123" i="1"/>
  <c r="S123" i="1"/>
  <c r="R123" i="1"/>
  <c r="BT122" i="1"/>
  <c r="BU122" i="1" s="1"/>
  <c r="BS122" i="1"/>
  <c r="BR122" i="1"/>
  <c r="BQ122" i="1"/>
  <c r="BV122" i="1" s="1"/>
  <c r="BW122" i="1" s="1"/>
  <c r="BP122" i="1"/>
  <c r="BO122" i="1"/>
  <c r="BN122" i="1"/>
  <c r="BM122" i="1"/>
  <c r="BL122" i="1"/>
  <c r="BK122" i="1"/>
  <c r="AQ122" i="1"/>
  <c r="AR122" i="1" s="1"/>
  <c r="AO122" i="1"/>
  <c r="AP122" i="1" s="1"/>
  <c r="AM122" i="1"/>
  <c r="AN122" i="1" s="1"/>
  <c r="AS122" i="1" s="1"/>
  <c r="AL122" i="1"/>
  <c r="AK122" i="1"/>
  <c r="AB122" i="1"/>
  <c r="Y122" i="1"/>
  <c r="Z122" i="1" s="1"/>
  <c r="W122" i="1"/>
  <c r="X122" i="1" s="1"/>
  <c r="V122" i="1"/>
  <c r="U122" i="1"/>
  <c r="T122" i="1"/>
  <c r="S122" i="1"/>
  <c r="R122" i="1"/>
  <c r="BU121" i="1"/>
  <c r="BT121" i="1"/>
  <c r="BS121" i="1"/>
  <c r="BR121" i="1"/>
  <c r="BP121" i="1"/>
  <c r="BQ121" i="1" s="1"/>
  <c r="BV121" i="1" s="1"/>
  <c r="BO121" i="1"/>
  <c r="BN121" i="1"/>
  <c r="BM121" i="1"/>
  <c r="BL121" i="1"/>
  <c r="BK121" i="1"/>
  <c r="AQ121" i="1"/>
  <c r="AR121" i="1" s="1"/>
  <c r="AO121" i="1"/>
  <c r="AP121" i="1" s="1"/>
  <c r="AN121" i="1"/>
  <c r="AM121" i="1"/>
  <c r="AL121" i="1"/>
  <c r="AK121" i="1"/>
  <c r="AB121" i="1"/>
  <c r="AA121" i="1"/>
  <c r="Y121" i="1"/>
  <c r="Z121" i="1" s="1"/>
  <c r="X121" i="1"/>
  <c r="W121" i="1"/>
  <c r="U121" i="1"/>
  <c r="V121" i="1" s="1"/>
  <c r="T121" i="1"/>
  <c r="S121" i="1"/>
  <c r="R121" i="1"/>
  <c r="BT120" i="1"/>
  <c r="BU120" i="1" s="1"/>
  <c r="BS120" i="1"/>
  <c r="BR120" i="1"/>
  <c r="BP120" i="1"/>
  <c r="BQ120" i="1" s="1"/>
  <c r="BO120" i="1"/>
  <c r="BN120" i="1"/>
  <c r="BM120" i="1"/>
  <c r="BL120" i="1"/>
  <c r="BK120" i="1"/>
  <c r="AQ120" i="1"/>
  <c r="AR120" i="1" s="1"/>
  <c r="AS120" i="1" s="1"/>
  <c r="AO120" i="1"/>
  <c r="AP120" i="1" s="1"/>
  <c r="AM120" i="1"/>
  <c r="AN120" i="1" s="1"/>
  <c r="AL120" i="1"/>
  <c r="AK120" i="1"/>
  <c r="AB120" i="1"/>
  <c r="Y120" i="1"/>
  <c r="Z120" i="1" s="1"/>
  <c r="X120" i="1"/>
  <c r="W120" i="1"/>
  <c r="V120" i="1"/>
  <c r="AA120" i="1" s="1"/>
  <c r="U120" i="1"/>
  <c r="T120" i="1"/>
  <c r="S120" i="1"/>
  <c r="R120" i="1"/>
  <c r="BU119" i="1"/>
  <c r="BT119" i="1"/>
  <c r="BS119" i="1"/>
  <c r="BV119" i="1" s="1"/>
  <c r="BR119" i="1"/>
  <c r="BP119" i="1"/>
  <c r="BQ119" i="1" s="1"/>
  <c r="BO119" i="1"/>
  <c r="BN119" i="1"/>
  <c r="BM119" i="1"/>
  <c r="BL119" i="1"/>
  <c r="BK119" i="1"/>
  <c r="AQ119" i="1"/>
  <c r="AR119" i="1" s="1"/>
  <c r="AP119" i="1"/>
  <c r="AO119" i="1"/>
  <c r="AN119" i="1"/>
  <c r="AM119" i="1"/>
  <c r="AL119" i="1"/>
  <c r="AK119" i="1"/>
  <c r="AS119" i="1" s="1"/>
  <c r="AB119" i="1"/>
  <c r="Z119" i="1"/>
  <c r="Y119" i="1"/>
  <c r="X119" i="1"/>
  <c r="W119" i="1"/>
  <c r="U119" i="1"/>
  <c r="V119" i="1" s="1"/>
  <c r="AA119" i="1" s="1"/>
  <c r="T119" i="1"/>
  <c r="S119" i="1"/>
  <c r="R119" i="1"/>
  <c r="BT118" i="1"/>
  <c r="BU118" i="1" s="1"/>
  <c r="BR118" i="1"/>
  <c r="BS118" i="1" s="1"/>
  <c r="BP118" i="1"/>
  <c r="BQ118" i="1" s="1"/>
  <c r="BO118" i="1"/>
  <c r="BN118" i="1"/>
  <c r="BM118" i="1"/>
  <c r="BL118" i="1"/>
  <c r="BK118" i="1"/>
  <c r="AR118" i="1"/>
  <c r="AQ118" i="1"/>
  <c r="AO118" i="1"/>
  <c r="AP118" i="1" s="1"/>
  <c r="AM118" i="1"/>
  <c r="AN118" i="1" s="1"/>
  <c r="AS118" i="1" s="1"/>
  <c r="AL118" i="1"/>
  <c r="AK118" i="1"/>
  <c r="AB118" i="1"/>
  <c r="Y118" i="1"/>
  <c r="Z118" i="1" s="1"/>
  <c r="X118" i="1"/>
  <c r="W118" i="1"/>
  <c r="U118" i="1"/>
  <c r="V118" i="1" s="1"/>
  <c r="AA118" i="1" s="1"/>
  <c r="T118" i="1"/>
  <c r="S118" i="1"/>
  <c r="R118" i="1"/>
  <c r="BT117" i="1"/>
  <c r="BU117" i="1" s="1"/>
  <c r="BR117" i="1"/>
  <c r="BS117" i="1" s="1"/>
  <c r="BQ117" i="1"/>
  <c r="BP117" i="1"/>
  <c r="BO117" i="1"/>
  <c r="BN117" i="1"/>
  <c r="BM117" i="1"/>
  <c r="BL117" i="1"/>
  <c r="BK117" i="1"/>
  <c r="AR117" i="1"/>
  <c r="AQ117" i="1"/>
  <c r="AP117" i="1"/>
  <c r="AO117" i="1"/>
  <c r="AM117" i="1"/>
  <c r="AN117" i="1" s="1"/>
  <c r="AL117" i="1"/>
  <c r="AK117" i="1"/>
  <c r="AB117" i="1"/>
  <c r="Y117" i="1"/>
  <c r="Z117" i="1" s="1"/>
  <c r="W117" i="1"/>
  <c r="X117" i="1" s="1"/>
  <c r="V117" i="1"/>
  <c r="U117" i="1"/>
  <c r="T117" i="1"/>
  <c r="S117" i="1"/>
  <c r="R117" i="1"/>
  <c r="BU116" i="1"/>
  <c r="BT116" i="1"/>
  <c r="BS116" i="1"/>
  <c r="BR116" i="1"/>
  <c r="BP116" i="1"/>
  <c r="BQ116" i="1" s="1"/>
  <c r="BV116" i="1" s="1"/>
  <c r="BO116" i="1"/>
  <c r="BN116" i="1"/>
  <c r="BM116" i="1"/>
  <c r="BL116" i="1"/>
  <c r="BK116" i="1"/>
  <c r="AQ116" i="1"/>
  <c r="AR116" i="1" s="1"/>
  <c r="AP116" i="1"/>
  <c r="AO116" i="1"/>
  <c r="AN116" i="1"/>
  <c r="AS116" i="1" s="1"/>
  <c r="AM116" i="1"/>
  <c r="AL116" i="1"/>
  <c r="AK116" i="1"/>
  <c r="AB116" i="1"/>
  <c r="Z116" i="1"/>
  <c r="Y116" i="1"/>
  <c r="X116" i="1"/>
  <c r="W116" i="1"/>
  <c r="V116" i="1"/>
  <c r="AA116" i="1" s="1"/>
  <c r="U116" i="1"/>
  <c r="T116" i="1"/>
  <c r="S116" i="1"/>
  <c r="R116" i="1"/>
  <c r="BT115" i="1"/>
  <c r="BU115" i="1" s="1"/>
  <c r="BR115" i="1"/>
  <c r="BS115" i="1" s="1"/>
  <c r="BQ115" i="1"/>
  <c r="BP115" i="1"/>
  <c r="BO115" i="1"/>
  <c r="BN115" i="1"/>
  <c r="BM115" i="1"/>
  <c r="BL115" i="1"/>
  <c r="BK115" i="1"/>
  <c r="AR115" i="1"/>
  <c r="AQ115" i="1"/>
  <c r="AP115" i="1"/>
  <c r="AO115" i="1"/>
  <c r="AM115" i="1"/>
  <c r="AN115" i="1" s="1"/>
  <c r="AL115" i="1"/>
  <c r="AK115" i="1"/>
  <c r="AB115" i="1"/>
  <c r="Z115" i="1"/>
  <c r="Y115" i="1"/>
  <c r="W115" i="1"/>
  <c r="X115" i="1" s="1"/>
  <c r="V115" i="1"/>
  <c r="U115" i="1"/>
  <c r="T115" i="1"/>
  <c r="S115" i="1"/>
  <c r="R115" i="1"/>
  <c r="BU114" i="1"/>
  <c r="BT114" i="1"/>
  <c r="BS114" i="1"/>
  <c r="BR114" i="1"/>
  <c r="BQ114" i="1"/>
  <c r="BV114" i="1" s="1"/>
  <c r="BP114" i="1"/>
  <c r="BO114" i="1"/>
  <c r="BN114" i="1"/>
  <c r="BM114" i="1"/>
  <c r="BL114" i="1"/>
  <c r="BK114" i="1"/>
  <c r="AS114" i="1"/>
  <c r="AU114" i="1" s="1"/>
  <c r="AQ114" i="1"/>
  <c r="AR114" i="1" s="1"/>
  <c r="AP114" i="1"/>
  <c r="AO114" i="1"/>
  <c r="AN114" i="1"/>
  <c r="AM114" i="1"/>
  <c r="AL114" i="1"/>
  <c r="AK114" i="1"/>
  <c r="AB114" i="1"/>
  <c r="Z114" i="1"/>
  <c r="Y114" i="1"/>
  <c r="X114" i="1"/>
  <c r="W114" i="1"/>
  <c r="V114" i="1"/>
  <c r="U114" i="1"/>
  <c r="T114" i="1"/>
  <c r="S114" i="1"/>
  <c r="R114" i="1"/>
  <c r="BU113" i="1"/>
  <c r="BT113" i="1"/>
  <c r="BR113" i="1"/>
  <c r="BS113" i="1" s="1"/>
  <c r="BQ113" i="1"/>
  <c r="BP113" i="1"/>
  <c r="BO113" i="1"/>
  <c r="BN113" i="1"/>
  <c r="BM113" i="1"/>
  <c r="BL113" i="1"/>
  <c r="BK113" i="1"/>
  <c r="AR113" i="1"/>
  <c r="AQ113" i="1"/>
  <c r="AO113" i="1"/>
  <c r="AP113" i="1" s="1"/>
  <c r="AM113" i="1"/>
  <c r="AN113" i="1" s="1"/>
  <c r="AL113" i="1"/>
  <c r="AK113" i="1"/>
  <c r="AB113" i="1"/>
  <c r="Z113" i="1"/>
  <c r="Y113" i="1"/>
  <c r="W113" i="1"/>
  <c r="X113" i="1" s="1"/>
  <c r="V113" i="1"/>
  <c r="U113" i="1"/>
  <c r="T113" i="1"/>
  <c r="S113" i="1"/>
  <c r="R113" i="1"/>
  <c r="BU112" i="1"/>
  <c r="BT112" i="1"/>
  <c r="BS112" i="1"/>
  <c r="BR112" i="1"/>
  <c r="BQ112" i="1"/>
  <c r="BV112" i="1" s="1"/>
  <c r="BP112" i="1"/>
  <c r="BO112" i="1"/>
  <c r="BN112" i="1"/>
  <c r="BM112" i="1"/>
  <c r="BL112" i="1"/>
  <c r="BK112" i="1"/>
  <c r="AT112" i="1"/>
  <c r="AQ112" i="1"/>
  <c r="AR112" i="1" s="1"/>
  <c r="AP112" i="1"/>
  <c r="AO112" i="1"/>
  <c r="AM112" i="1"/>
  <c r="AN112" i="1" s="1"/>
  <c r="AS112" i="1" s="1"/>
  <c r="AU112" i="1" s="1"/>
  <c r="AL112" i="1"/>
  <c r="AK112" i="1"/>
  <c r="AB112" i="1"/>
  <c r="Z112" i="1"/>
  <c r="Y112" i="1"/>
  <c r="W112" i="1"/>
  <c r="X112" i="1" s="1"/>
  <c r="V112" i="1"/>
  <c r="U112" i="1"/>
  <c r="T112" i="1"/>
  <c r="S112" i="1"/>
  <c r="R112" i="1"/>
  <c r="BT111" i="1"/>
  <c r="BU111" i="1" s="1"/>
  <c r="BR111" i="1"/>
  <c r="BS111" i="1" s="1"/>
  <c r="BQ111" i="1"/>
  <c r="BP111" i="1"/>
  <c r="BO111" i="1"/>
  <c r="BN111" i="1"/>
  <c r="BM111" i="1"/>
  <c r="BL111" i="1"/>
  <c r="BK111" i="1"/>
  <c r="AQ111" i="1"/>
  <c r="AR111" i="1" s="1"/>
  <c r="AP111" i="1"/>
  <c r="AO111" i="1"/>
  <c r="AM111" i="1"/>
  <c r="AN111" i="1" s="1"/>
  <c r="AL111" i="1"/>
  <c r="AK111" i="1"/>
  <c r="AB111" i="1"/>
  <c r="Z111" i="1"/>
  <c r="Y111" i="1"/>
  <c r="W111" i="1"/>
  <c r="X111" i="1" s="1"/>
  <c r="AA111" i="1" s="1"/>
  <c r="V111" i="1"/>
  <c r="U111" i="1"/>
  <c r="T111" i="1"/>
  <c r="S111" i="1"/>
  <c r="R111" i="1"/>
  <c r="BU110" i="1"/>
  <c r="BT110" i="1"/>
  <c r="BR110" i="1"/>
  <c r="BS110" i="1" s="1"/>
  <c r="BP110" i="1"/>
  <c r="BQ110" i="1" s="1"/>
  <c r="BO110" i="1"/>
  <c r="BN110" i="1"/>
  <c r="BM110" i="1"/>
  <c r="BL110" i="1"/>
  <c r="BK110" i="1"/>
  <c r="AS110" i="1"/>
  <c r="AU110" i="1" s="1"/>
  <c r="AQ110" i="1"/>
  <c r="AR110" i="1" s="1"/>
  <c r="AP110" i="1"/>
  <c r="AO110" i="1"/>
  <c r="AN110" i="1"/>
  <c r="AM110" i="1"/>
  <c r="AL110" i="1"/>
  <c r="AK110" i="1"/>
  <c r="AB110" i="1"/>
  <c r="Z110" i="1"/>
  <c r="Y110" i="1"/>
  <c r="X110" i="1"/>
  <c r="W110" i="1"/>
  <c r="U110" i="1"/>
  <c r="V110" i="1" s="1"/>
  <c r="AA110" i="1" s="1"/>
  <c r="T110" i="1"/>
  <c r="S110" i="1"/>
  <c r="R110" i="1"/>
  <c r="BU109" i="1"/>
  <c r="BT109" i="1"/>
  <c r="BR109" i="1"/>
  <c r="BS109" i="1" s="1"/>
  <c r="BQ109" i="1"/>
  <c r="BP109" i="1"/>
  <c r="BO109" i="1"/>
  <c r="BN109" i="1"/>
  <c r="BM109" i="1"/>
  <c r="BL109" i="1"/>
  <c r="BK109" i="1"/>
  <c r="AQ109" i="1"/>
  <c r="AR109" i="1" s="1"/>
  <c r="AO109" i="1"/>
  <c r="AP109" i="1" s="1"/>
  <c r="AM109" i="1"/>
  <c r="AN109" i="1" s="1"/>
  <c r="AL109" i="1"/>
  <c r="AK109" i="1"/>
  <c r="AB109" i="1"/>
  <c r="Z109" i="1"/>
  <c r="Y109" i="1"/>
  <c r="W109" i="1"/>
  <c r="X109" i="1" s="1"/>
  <c r="V109" i="1"/>
  <c r="AA109" i="1" s="1"/>
  <c r="U109" i="1"/>
  <c r="T109" i="1"/>
  <c r="S109" i="1"/>
  <c r="R109" i="1"/>
  <c r="BU108" i="1"/>
  <c r="BT108" i="1"/>
  <c r="BS108" i="1"/>
  <c r="BR108" i="1"/>
  <c r="BP108" i="1"/>
  <c r="BQ108" i="1" s="1"/>
  <c r="BV108" i="1" s="1"/>
  <c r="BO108" i="1"/>
  <c r="BN108" i="1"/>
  <c r="BM108" i="1"/>
  <c r="BL108" i="1"/>
  <c r="BK108" i="1"/>
  <c r="AQ108" i="1"/>
  <c r="AR108" i="1" s="1"/>
  <c r="AP108" i="1"/>
  <c r="AO108" i="1"/>
  <c r="AN108" i="1"/>
  <c r="AS108" i="1" s="1"/>
  <c r="AM108" i="1"/>
  <c r="AL108" i="1"/>
  <c r="AK108" i="1"/>
  <c r="AB108" i="1"/>
  <c r="Z108" i="1"/>
  <c r="Y108" i="1"/>
  <c r="W108" i="1"/>
  <c r="X108" i="1" s="1"/>
  <c r="V108" i="1"/>
  <c r="U108" i="1"/>
  <c r="T108" i="1"/>
  <c r="S108" i="1"/>
  <c r="R108" i="1"/>
  <c r="BU107" i="1"/>
  <c r="BT107" i="1"/>
  <c r="BR107" i="1"/>
  <c r="BS107" i="1" s="1"/>
  <c r="BV107" i="1" s="1"/>
  <c r="BQ107" i="1"/>
  <c r="BP107" i="1"/>
  <c r="BO107" i="1"/>
  <c r="BN107" i="1"/>
  <c r="BM107" i="1"/>
  <c r="BL107" i="1"/>
  <c r="BK107" i="1"/>
  <c r="AQ107" i="1"/>
  <c r="AR107" i="1" s="1"/>
  <c r="AO107" i="1"/>
  <c r="AP107" i="1" s="1"/>
  <c r="AM107" i="1"/>
  <c r="AN107" i="1" s="1"/>
  <c r="AL107" i="1"/>
  <c r="AK107" i="1"/>
  <c r="AB107" i="1"/>
  <c r="Z107" i="1"/>
  <c r="Y107" i="1"/>
  <c r="W107" i="1"/>
  <c r="X107" i="1" s="1"/>
  <c r="V107" i="1"/>
  <c r="AA107" i="1" s="1"/>
  <c r="U107" i="1"/>
  <c r="T107" i="1"/>
  <c r="S107" i="1"/>
  <c r="R107" i="1"/>
  <c r="BU106" i="1"/>
  <c r="BT106" i="1"/>
  <c r="BR106" i="1"/>
  <c r="BS106" i="1" s="1"/>
  <c r="BQ106" i="1"/>
  <c r="BP106" i="1"/>
  <c r="BO106" i="1"/>
  <c r="BN106" i="1"/>
  <c r="BM106" i="1"/>
  <c r="BL106" i="1"/>
  <c r="BK106" i="1"/>
  <c r="AU106" i="1"/>
  <c r="AQ106" i="1"/>
  <c r="AR106" i="1" s="1"/>
  <c r="AP106" i="1"/>
  <c r="AO106" i="1"/>
  <c r="AN106" i="1"/>
  <c r="AS106" i="1" s="1"/>
  <c r="AT106" i="1" s="1"/>
  <c r="AM106" i="1"/>
  <c r="AL106" i="1"/>
  <c r="AK106" i="1"/>
  <c r="AB106" i="1"/>
  <c r="Z106" i="1"/>
  <c r="Y106" i="1"/>
  <c r="W106" i="1"/>
  <c r="X106" i="1" s="1"/>
  <c r="U106" i="1"/>
  <c r="V106" i="1" s="1"/>
  <c r="T106" i="1"/>
  <c r="S106" i="1"/>
  <c r="R106" i="1"/>
  <c r="BU105" i="1"/>
  <c r="BT105" i="1"/>
  <c r="BR105" i="1"/>
  <c r="BS105" i="1" s="1"/>
  <c r="BQ105" i="1"/>
  <c r="BP105" i="1"/>
  <c r="BO105" i="1"/>
  <c r="BN105" i="1"/>
  <c r="BM105" i="1"/>
  <c r="BL105" i="1"/>
  <c r="BK105" i="1"/>
  <c r="AR105" i="1"/>
  <c r="AQ105" i="1"/>
  <c r="AO105" i="1"/>
  <c r="AP105" i="1" s="1"/>
  <c r="AM105" i="1"/>
  <c r="AN105" i="1" s="1"/>
  <c r="AL105" i="1"/>
  <c r="AK105" i="1"/>
  <c r="AB105" i="1"/>
  <c r="Z105" i="1"/>
  <c r="Y105" i="1"/>
  <c r="W105" i="1"/>
  <c r="X105" i="1" s="1"/>
  <c r="V105" i="1"/>
  <c r="U105" i="1"/>
  <c r="T105" i="1"/>
  <c r="S105" i="1"/>
  <c r="R105" i="1"/>
  <c r="BU104" i="1"/>
  <c r="BT104" i="1"/>
  <c r="BR104" i="1"/>
  <c r="BS104" i="1" s="1"/>
  <c r="BP104" i="1"/>
  <c r="BQ104" i="1" s="1"/>
  <c r="BV104" i="1" s="1"/>
  <c r="BO104" i="1"/>
  <c r="BN104" i="1"/>
  <c r="BM104" i="1"/>
  <c r="BL104" i="1"/>
  <c r="BK104" i="1"/>
  <c r="AS104" i="1"/>
  <c r="AQ104" i="1"/>
  <c r="AR104" i="1" s="1"/>
  <c r="AP104" i="1"/>
  <c r="AO104" i="1"/>
  <c r="AM104" i="1"/>
  <c r="AN104" i="1" s="1"/>
  <c r="AL104" i="1"/>
  <c r="AK104" i="1"/>
  <c r="AB104" i="1"/>
  <c r="Z104" i="1"/>
  <c r="Y104" i="1"/>
  <c r="W104" i="1"/>
  <c r="X104" i="1" s="1"/>
  <c r="U104" i="1"/>
  <c r="V104" i="1" s="1"/>
  <c r="T104" i="1"/>
  <c r="S104" i="1"/>
  <c r="R104" i="1"/>
  <c r="BT103" i="1"/>
  <c r="BU103" i="1" s="1"/>
  <c r="BR103" i="1"/>
  <c r="BS103" i="1" s="1"/>
  <c r="BQ103" i="1"/>
  <c r="BP103" i="1"/>
  <c r="BO103" i="1"/>
  <c r="BN103" i="1"/>
  <c r="BM103" i="1"/>
  <c r="BL103" i="1"/>
  <c r="BK103" i="1"/>
  <c r="AQ103" i="1"/>
  <c r="AR103" i="1" s="1"/>
  <c r="AP103" i="1"/>
  <c r="AO103" i="1"/>
  <c r="AM103" i="1"/>
  <c r="AN103" i="1" s="1"/>
  <c r="AL103" i="1"/>
  <c r="AK103" i="1"/>
  <c r="AB103" i="1"/>
  <c r="Z103" i="1"/>
  <c r="Y103" i="1"/>
  <c r="W103" i="1"/>
  <c r="X103" i="1" s="1"/>
  <c r="V103" i="1"/>
  <c r="U103" i="1"/>
  <c r="T103" i="1"/>
  <c r="S103" i="1"/>
  <c r="R103" i="1"/>
  <c r="BU102" i="1"/>
  <c r="BT102" i="1"/>
  <c r="BR102" i="1"/>
  <c r="BS102" i="1" s="1"/>
  <c r="BP102" i="1"/>
  <c r="BQ102" i="1" s="1"/>
  <c r="BO102" i="1"/>
  <c r="BN102" i="1"/>
  <c r="BM102" i="1"/>
  <c r="BL102" i="1"/>
  <c r="BK102" i="1"/>
  <c r="AQ102" i="1"/>
  <c r="AR102" i="1" s="1"/>
  <c r="AP102" i="1"/>
  <c r="AS102" i="1" s="1"/>
  <c r="AO102" i="1"/>
  <c r="AN102" i="1"/>
  <c r="AM102" i="1"/>
  <c r="AL102" i="1"/>
  <c r="AK102" i="1"/>
  <c r="AB102" i="1"/>
  <c r="Z102" i="1"/>
  <c r="Y102" i="1"/>
  <c r="X102" i="1"/>
  <c r="W102" i="1"/>
  <c r="U102" i="1"/>
  <c r="V102" i="1" s="1"/>
  <c r="AA102" i="1" s="1"/>
  <c r="T102" i="1"/>
  <c r="S102" i="1"/>
  <c r="R102" i="1"/>
  <c r="BU101" i="1"/>
  <c r="BT101" i="1"/>
  <c r="BR101" i="1"/>
  <c r="BS101" i="1" s="1"/>
  <c r="BQ101" i="1"/>
  <c r="BP101" i="1"/>
  <c r="BO101" i="1"/>
  <c r="BN101" i="1"/>
  <c r="BM101" i="1"/>
  <c r="BL101" i="1"/>
  <c r="BK101" i="1"/>
  <c r="AQ101" i="1"/>
  <c r="AR101" i="1" s="1"/>
  <c r="AO101" i="1"/>
  <c r="AP101" i="1" s="1"/>
  <c r="AM101" i="1"/>
  <c r="AN101" i="1" s="1"/>
  <c r="AL101" i="1"/>
  <c r="AK101" i="1"/>
  <c r="AB101" i="1"/>
  <c r="Z101" i="1"/>
  <c r="Y101" i="1"/>
  <c r="W101" i="1"/>
  <c r="X101" i="1" s="1"/>
  <c r="V101" i="1"/>
  <c r="AA101" i="1" s="1"/>
  <c r="U101" i="1"/>
  <c r="T101" i="1"/>
  <c r="S101" i="1"/>
  <c r="R101" i="1"/>
  <c r="BU100" i="1"/>
  <c r="BT100" i="1"/>
  <c r="BS100" i="1"/>
  <c r="BR100" i="1"/>
  <c r="BP100" i="1"/>
  <c r="BQ100" i="1" s="1"/>
  <c r="BV100" i="1" s="1"/>
  <c r="BO100" i="1"/>
  <c r="BN100" i="1"/>
  <c r="BM100" i="1"/>
  <c r="BL100" i="1"/>
  <c r="BK100" i="1"/>
  <c r="AQ100" i="1"/>
  <c r="AR100" i="1" s="1"/>
  <c r="AP100" i="1"/>
  <c r="AO100" i="1"/>
  <c r="AN100" i="1"/>
  <c r="AS100" i="1" s="1"/>
  <c r="AM100" i="1"/>
  <c r="AL100" i="1"/>
  <c r="AK100" i="1"/>
  <c r="AB100" i="1"/>
  <c r="Y100" i="1"/>
  <c r="Z100" i="1" s="1"/>
  <c r="W100" i="1"/>
  <c r="X100" i="1" s="1"/>
  <c r="V100" i="1"/>
  <c r="U100" i="1"/>
  <c r="T100" i="1"/>
  <c r="S100" i="1"/>
  <c r="R100" i="1"/>
  <c r="BU99" i="1"/>
  <c r="BT99" i="1"/>
  <c r="BR99" i="1"/>
  <c r="BS99" i="1" s="1"/>
  <c r="BQ99" i="1"/>
  <c r="BP99" i="1"/>
  <c r="BO99" i="1"/>
  <c r="BN99" i="1"/>
  <c r="BM99" i="1"/>
  <c r="BV99" i="1" s="1"/>
  <c r="BL99" i="1"/>
  <c r="BK99" i="1"/>
  <c r="AQ99" i="1"/>
  <c r="AR99" i="1" s="1"/>
  <c r="AO99" i="1"/>
  <c r="AP99" i="1" s="1"/>
  <c r="AM99" i="1"/>
  <c r="AN99" i="1" s="1"/>
  <c r="AL99" i="1"/>
  <c r="AK99" i="1"/>
  <c r="AB99" i="1"/>
  <c r="Z99" i="1"/>
  <c r="Y99" i="1"/>
  <c r="W99" i="1"/>
  <c r="X99" i="1" s="1"/>
  <c r="V99" i="1"/>
  <c r="AA99" i="1" s="1"/>
  <c r="U99" i="1"/>
  <c r="T99" i="1"/>
  <c r="S99" i="1"/>
  <c r="R99" i="1"/>
  <c r="BT98" i="1"/>
  <c r="BU98" i="1" s="1"/>
  <c r="BS98" i="1"/>
  <c r="BR98" i="1"/>
  <c r="BP98" i="1"/>
  <c r="BQ98" i="1" s="1"/>
  <c r="BV98" i="1" s="1"/>
  <c r="BO98" i="1"/>
  <c r="BN98" i="1"/>
  <c r="BM98" i="1"/>
  <c r="BL98" i="1"/>
  <c r="BK98" i="1"/>
  <c r="AQ98" i="1"/>
  <c r="AR98" i="1" s="1"/>
  <c r="AP98" i="1"/>
  <c r="AO98" i="1"/>
  <c r="AN98" i="1"/>
  <c r="AS98" i="1" s="1"/>
  <c r="AM98" i="1"/>
  <c r="AL98" i="1"/>
  <c r="AK98" i="1"/>
  <c r="AB98" i="1"/>
  <c r="Y98" i="1"/>
  <c r="Z98" i="1" s="1"/>
  <c r="W98" i="1"/>
  <c r="X98" i="1" s="1"/>
  <c r="V98" i="1"/>
  <c r="U98" i="1"/>
  <c r="T98" i="1"/>
  <c r="S98" i="1"/>
  <c r="R98" i="1"/>
  <c r="BU97" i="1"/>
  <c r="BT97" i="1"/>
  <c r="BR97" i="1"/>
  <c r="BS97" i="1" s="1"/>
  <c r="BQ97" i="1"/>
  <c r="BP97" i="1"/>
  <c r="BO97" i="1"/>
  <c r="BN97" i="1"/>
  <c r="BM97" i="1"/>
  <c r="BV97" i="1" s="1"/>
  <c r="BL97" i="1"/>
  <c r="BK97" i="1"/>
  <c r="AQ97" i="1"/>
  <c r="AR97" i="1" s="1"/>
  <c r="AO97" i="1"/>
  <c r="AP97" i="1" s="1"/>
  <c r="AM97" i="1"/>
  <c r="AN97" i="1" s="1"/>
  <c r="AL97" i="1"/>
  <c r="AK97" i="1"/>
  <c r="AB97" i="1"/>
  <c r="Z97" i="1"/>
  <c r="Y97" i="1"/>
  <c r="W97" i="1"/>
  <c r="X97" i="1" s="1"/>
  <c r="V97" i="1"/>
  <c r="U97" i="1"/>
  <c r="T97" i="1"/>
  <c r="S97" i="1"/>
  <c r="R97" i="1"/>
  <c r="BU96" i="1"/>
  <c r="BT96" i="1"/>
  <c r="BS96" i="1"/>
  <c r="BR96" i="1"/>
  <c r="BQ96" i="1"/>
  <c r="BP96" i="1"/>
  <c r="BO96" i="1"/>
  <c r="BN96" i="1"/>
  <c r="BM96" i="1"/>
  <c r="BL96" i="1"/>
  <c r="BK96" i="1"/>
  <c r="AQ96" i="1"/>
  <c r="AR96" i="1" s="1"/>
  <c r="AO96" i="1"/>
  <c r="AP96" i="1" s="1"/>
  <c r="AN96" i="1"/>
  <c r="AM96" i="1"/>
  <c r="AL96" i="1"/>
  <c r="AK96" i="1"/>
  <c r="AB96" i="1"/>
  <c r="Y96" i="1"/>
  <c r="Z96" i="1" s="1"/>
  <c r="X96" i="1"/>
  <c r="W96" i="1"/>
  <c r="U96" i="1"/>
  <c r="V96" i="1" s="1"/>
  <c r="T96" i="1"/>
  <c r="S96" i="1"/>
  <c r="R96" i="1"/>
  <c r="BT95" i="1"/>
  <c r="BU95" i="1" s="1"/>
  <c r="BR95" i="1"/>
  <c r="BS95" i="1" s="1"/>
  <c r="BQ95" i="1"/>
  <c r="BP95" i="1"/>
  <c r="BO95" i="1"/>
  <c r="BN95" i="1"/>
  <c r="BM95" i="1"/>
  <c r="BL95" i="1"/>
  <c r="BK95" i="1"/>
  <c r="AR95" i="1"/>
  <c r="AQ95" i="1"/>
  <c r="AP95" i="1"/>
  <c r="AO95" i="1"/>
  <c r="AM95" i="1"/>
  <c r="AN95" i="1" s="1"/>
  <c r="AS95" i="1" s="1"/>
  <c r="AU95" i="1" s="1"/>
  <c r="AL95" i="1"/>
  <c r="AK95" i="1"/>
  <c r="AB95" i="1"/>
  <c r="Z95" i="1"/>
  <c r="Y95" i="1"/>
  <c r="W95" i="1"/>
  <c r="X95" i="1" s="1"/>
  <c r="V95" i="1"/>
  <c r="U95" i="1"/>
  <c r="T95" i="1"/>
  <c r="S95" i="1"/>
  <c r="R95" i="1"/>
  <c r="AA95" i="1" s="1"/>
  <c r="BT94" i="1"/>
  <c r="BU94" i="1" s="1"/>
  <c r="BR94" i="1"/>
  <c r="BS94" i="1" s="1"/>
  <c r="BP94" i="1"/>
  <c r="BQ94" i="1" s="1"/>
  <c r="BV94" i="1" s="1"/>
  <c r="BO94" i="1"/>
  <c r="BN94" i="1"/>
  <c r="BM94" i="1"/>
  <c r="BL94" i="1"/>
  <c r="BK94" i="1"/>
  <c r="AQ94" i="1"/>
  <c r="AR94" i="1" s="1"/>
  <c r="AP94" i="1"/>
  <c r="AO94" i="1"/>
  <c r="AN94" i="1"/>
  <c r="AM94" i="1"/>
  <c r="AL94" i="1"/>
  <c r="AS94" i="1" s="1"/>
  <c r="AK94" i="1"/>
  <c r="AB94" i="1"/>
  <c r="Z94" i="1"/>
  <c r="Y94" i="1"/>
  <c r="X94" i="1"/>
  <c r="W94" i="1"/>
  <c r="V94" i="1"/>
  <c r="AA94" i="1" s="1"/>
  <c r="U94" i="1"/>
  <c r="T94" i="1"/>
  <c r="S94" i="1"/>
  <c r="R94" i="1"/>
  <c r="BU93" i="1"/>
  <c r="BT93" i="1"/>
  <c r="BR93" i="1"/>
  <c r="BS93" i="1" s="1"/>
  <c r="BQ93" i="1"/>
  <c r="BP93" i="1"/>
  <c r="BO93" i="1"/>
  <c r="BN93" i="1"/>
  <c r="BM93" i="1"/>
  <c r="BL93" i="1"/>
  <c r="BK93" i="1"/>
  <c r="AU93" i="1"/>
  <c r="AQ93" i="1"/>
  <c r="AR93" i="1" s="1"/>
  <c r="AO93" i="1"/>
  <c r="AP93" i="1" s="1"/>
  <c r="AS93" i="1" s="1"/>
  <c r="AT93" i="1" s="1"/>
  <c r="AM93" i="1"/>
  <c r="AN93" i="1" s="1"/>
  <c r="AL93" i="1"/>
  <c r="AK93" i="1"/>
  <c r="AB93" i="1"/>
  <c r="Z93" i="1"/>
  <c r="Y93" i="1"/>
  <c r="W93" i="1"/>
  <c r="X93" i="1" s="1"/>
  <c r="U93" i="1"/>
  <c r="V93" i="1" s="1"/>
  <c r="AA93" i="1" s="1"/>
  <c r="T93" i="1"/>
  <c r="S93" i="1"/>
  <c r="R93" i="1"/>
  <c r="BT92" i="1"/>
  <c r="BU92" i="1" s="1"/>
  <c r="BS92" i="1"/>
  <c r="BR92" i="1"/>
  <c r="BP92" i="1"/>
  <c r="BQ92" i="1" s="1"/>
  <c r="BO92" i="1"/>
  <c r="BN92" i="1"/>
  <c r="BM92" i="1"/>
  <c r="BL92" i="1"/>
  <c r="BV92" i="1" s="1"/>
  <c r="BK92" i="1"/>
  <c r="AQ92" i="1"/>
  <c r="AR92" i="1" s="1"/>
  <c r="AO92" i="1"/>
  <c r="AP92" i="1" s="1"/>
  <c r="AN92" i="1"/>
  <c r="AM92" i="1"/>
  <c r="AL92" i="1"/>
  <c r="AK92" i="1"/>
  <c r="AB92" i="1"/>
  <c r="Y92" i="1"/>
  <c r="Z92" i="1" s="1"/>
  <c r="X92" i="1"/>
  <c r="W92" i="1"/>
  <c r="U92" i="1"/>
  <c r="V92" i="1" s="1"/>
  <c r="T92" i="1"/>
  <c r="S92" i="1"/>
  <c r="R92" i="1"/>
  <c r="BT91" i="1"/>
  <c r="BU91" i="1" s="1"/>
  <c r="BR91" i="1"/>
  <c r="BS91" i="1" s="1"/>
  <c r="BP91" i="1"/>
  <c r="BQ91" i="1" s="1"/>
  <c r="BV91" i="1" s="1"/>
  <c r="E91" i="1" s="1"/>
  <c r="BO91" i="1"/>
  <c r="BN91" i="1"/>
  <c r="BM91" i="1"/>
  <c r="BL91" i="1"/>
  <c r="BK91" i="1"/>
  <c r="AR91" i="1"/>
  <c r="AQ91" i="1"/>
  <c r="AO91" i="1"/>
  <c r="AP91" i="1" s="1"/>
  <c r="AM91" i="1"/>
  <c r="AN91" i="1" s="1"/>
  <c r="AL91" i="1"/>
  <c r="AK91" i="1"/>
  <c r="AB91" i="1"/>
  <c r="Y91" i="1"/>
  <c r="Z91" i="1" s="1"/>
  <c r="W91" i="1"/>
  <c r="X91" i="1" s="1"/>
  <c r="U91" i="1"/>
  <c r="V91" i="1" s="1"/>
  <c r="T91" i="1"/>
  <c r="S91" i="1"/>
  <c r="R91" i="1"/>
  <c r="BT90" i="1"/>
  <c r="BU90" i="1" s="1"/>
  <c r="BS90" i="1"/>
  <c r="BR90" i="1"/>
  <c r="BP90" i="1"/>
  <c r="BQ90" i="1" s="1"/>
  <c r="BO90" i="1"/>
  <c r="BN90" i="1"/>
  <c r="BM90" i="1"/>
  <c r="BL90" i="1"/>
  <c r="BV90" i="1" s="1"/>
  <c r="BK90" i="1"/>
  <c r="AQ90" i="1"/>
  <c r="AR90" i="1" s="1"/>
  <c r="AO90" i="1"/>
  <c r="AP90" i="1" s="1"/>
  <c r="AN90" i="1"/>
  <c r="AM90" i="1"/>
  <c r="AL90" i="1"/>
  <c r="AK90" i="1"/>
  <c r="AB90" i="1"/>
  <c r="Y90" i="1"/>
  <c r="Z90" i="1" s="1"/>
  <c r="X90" i="1"/>
  <c r="W90" i="1"/>
  <c r="U90" i="1"/>
  <c r="V90" i="1" s="1"/>
  <c r="AA90" i="1" s="1"/>
  <c r="T90" i="1"/>
  <c r="S90" i="1"/>
  <c r="R90" i="1"/>
  <c r="BT89" i="1"/>
  <c r="BU89" i="1" s="1"/>
  <c r="BR89" i="1"/>
  <c r="BS89" i="1" s="1"/>
  <c r="BP89" i="1"/>
  <c r="BQ89" i="1" s="1"/>
  <c r="BV89" i="1" s="1"/>
  <c r="BO89" i="1"/>
  <c r="BN89" i="1"/>
  <c r="BM89" i="1"/>
  <c r="BL89" i="1"/>
  <c r="BK89" i="1"/>
  <c r="AR89" i="1"/>
  <c r="AQ89" i="1"/>
  <c r="AO89" i="1"/>
  <c r="AP89" i="1" s="1"/>
  <c r="AM89" i="1"/>
  <c r="AN89" i="1" s="1"/>
  <c r="AS89" i="1" s="1"/>
  <c r="AL89" i="1"/>
  <c r="AK89" i="1"/>
  <c r="AB89" i="1"/>
  <c r="Y89" i="1"/>
  <c r="Z89" i="1" s="1"/>
  <c r="W89" i="1"/>
  <c r="X89" i="1" s="1"/>
  <c r="U89" i="1"/>
  <c r="V89" i="1" s="1"/>
  <c r="T89" i="1"/>
  <c r="S89" i="1"/>
  <c r="R89" i="1"/>
  <c r="BT88" i="1"/>
  <c r="BU88" i="1" s="1"/>
  <c r="BS88" i="1"/>
  <c r="BR88" i="1"/>
  <c r="BP88" i="1"/>
  <c r="BQ88" i="1" s="1"/>
  <c r="BV88" i="1" s="1"/>
  <c r="BO88" i="1"/>
  <c r="BN88" i="1"/>
  <c r="BM88" i="1"/>
  <c r="BL88" i="1"/>
  <c r="BK88" i="1"/>
  <c r="AQ88" i="1"/>
  <c r="AR88" i="1" s="1"/>
  <c r="AO88" i="1"/>
  <c r="AP88" i="1" s="1"/>
  <c r="AN88" i="1"/>
  <c r="AM88" i="1"/>
  <c r="AL88" i="1"/>
  <c r="AK88" i="1"/>
  <c r="AB88" i="1"/>
  <c r="Y88" i="1"/>
  <c r="Z88" i="1" s="1"/>
  <c r="X88" i="1"/>
  <c r="AA88" i="1" s="1"/>
  <c r="W88" i="1"/>
  <c r="U88" i="1"/>
  <c r="V88" i="1" s="1"/>
  <c r="T88" i="1"/>
  <c r="S88" i="1"/>
  <c r="R88" i="1"/>
  <c r="BT87" i="1"/>
  <c r="BU87" i="1" s="1"/>
  <c r="BR87" i="1"/>
  <c r="BS87" i="1" s="1"/>
  <c r="BP87" i="1"/>
  <c r="BQ87" i="1" s="1"/>
  <c r="BO87" i="1"/>
  <c r="BN87" i="1"/>
  <c r="BM87" i="1"/>
  <c r="BL87" i="1"/>
  <c r="BK87" i="1"/>
  <c r="AU87" i="1"/>
  <c r="AS87" i="1"/>
  <c r="AT87" i="1" s="1"/>
  <c r="AR87" i="1"/>
  <c r="AQ87" i="1"/>
  <c r="AO87" i="1"/>
  <c r="AP87" i="1" s="1"/>
  <c r="AM87" i="1"/>
  <c r="AN87" i="1" s="1"/>
  <c r="AL87" i="1"/>
  <c r="AK87" i="1"/>
  <c r="AB87" i="1"/>
  <c r="Y87" i="1"/>
  <c r="Z87" i="1" s="1"/>
  <c r="W87" i="1"/>
  <c r="X87" i="1" s="1"/>
  <c r="U87" i="1"/>
  <c r="V87" i="1" s="1"/>
  <c r="T87" i="1"/>
  <c r="S87" i="1"/>
  <c r="R87" i="1"/>
  <c r="BT86" i="1"/>
  <c r="BU86" i="1" s="1"/>
  <c r="BS86" i="1"/>
  <c r="BR86" i="1"/>
  <c r="BP86" i="1"/>
  <c r="BQ86" i="1" s="1"/>
  <c r="BO86" i="1"/>
  <c r="BN86" i="1"/>
  <c r="BM86" i="1"/>
  <c r="BL86" i="1"/>
  <c r="BK86" i="1"/>
  <c r="AQ86" i="1"/>
  <c r="AR86" i="1" s="1"/>
  <c r="AO86" i="1"/>
  <c r="AP86" i="1" s="1"/>
  <c r="AN86" i="1"/>
  <c r="AM86" i="1"/>
  <c r="AL86" i="1"/>
  <c r="AK86" i="1"/>
  <c r="AB86" i="1"/>
  <c r="AA86" i="1"/>
  <c r="Y86" i="1"/>
  <c r="Z86" i="1" s="1"/>
  <c r="X86" i="1"/>
  <c r="W86" i="1"/>
  <c r="U86" i="1"/>
  <c r="V86" i="1" s="1"/>
  <c r="T86" i="1"/>
  <c r="S86" i="1"/>
  <c r="R86" i="1"/>
  <c r="BT85" i="1"/>
  <c r="BU85" i="1" s="1"/>
  <c r="BR85" i="1"/>
  <c r="BS85" i="1" s="1"/>
  <c r="BP85" i="1"/>
  <c r="BQ85" i="1" s="1"/>
  <c r="BO85" i="1"/>
  <c r="BN85" i="1"/>
  <c r="BM85" i="1"/>
  <c r="BL85" i="1"/>
  <c r="BK85" i="1"/>
  <c r="AR85" i="1"/>
  <c r="AQ85" i="1"/>
  <c r="AO85" i="1"/>
  <c r="AP85" i="1" s="1"/>
  <c r="AS85" i="1" s="1"/>
  <c r="AM85" i="1"/>
  <c r="AN85" i="1" s="1"/>
  <c r="AL85" i="1"/>
  <c r="AK85" i="1"/>
  <c r="AB85" i="1"/>
  <c r="Y85" i="1"/>
  <c r="Z85" i="1" s="1"/>
  <c r="W85" i="1"/>
  <c r="X85" i="1" s="1"/>
  <c r="U85" i="1"/>
  <c r="V85" i="1" s="1"/>
  <c r="T85" i="1"/>
  <c r="S85" i="1"/>
  <c r="R85" i="1"/>
  <c r="BT84" i="1"/>
  <c r="BU84" i="1" s="1"/>
  <c r="BS84" i="1"/>
  <c r="BR84" i="1"/>
  <c r="BP84" i="1"/>
  <c r="BQ84" i="1" s="1"/>
  <c r="BO84" i="1"/>
  <c r="BN84" i="1"/>
  <c r="BM84" i="1"/>
  <c r="BL84" i="1"/>
  <c r="BV84" i="1" s="1"/>
  <c r="BK84" i="1"/>
  <c r="AQ84" i="1"/>
  <c r="AR84" i="1" s="1"/>
  <c r="AO84" i="1"/>
  <c r="AP84" i="1" s="1"/>
  <c r="AN84" i="1"/>
  <c r="AM84" i="1"/>
  <c r="AL84" i="1"/>
  <c r="AK84" i="1"/>
  <c r="AB84" i="1"/>
  <c r="Y84" i="1"/>
  <c r="Z84" i="1" s="1"/>
  <c r="X84" i="1"/>
  <c r="W84" i="1"/>
  <c r="U84" i="1"/>
  <c r="V84" i="1" s="1"/>
  <c r="T84" i="1"/>
  <c r="S84" i="1"/>
  <c r="R84" i="1"/>
  <c r="BT83" i="1"/>
  <c r="BU83" i="1" s="1"/>
  <c r="BR83" i="1"/>
  <c r="BS83" i="1" s="1"/>
  <c r="BP83" i="1"/>
  <c r="BQ83" i="1" s="1"/>
  <c r="BV83" i="1" s="1"/>
  <c r="E83" i="1" s="1"/>
  <c r="BO83" i="1"/>
  <c r="BN83" i="1"/>
  <c r="BM83" i="1"/>
  <c r="BL83" i="1"/>
  <c r="BK83" i="1"/>
  <c r="AR83" i="1"/>
  <c r="AQ83" i="1"/>
  <c r="AO83" i="1"/>
  <c r="AP83" i="1" s="1"/>
  <c r="AM83" i="1"/>
  <c r="AN83" i="1" s="1"/>
  <c r="AS83" i="1" s="1"/>
  <c r="AL83" i="1"/>
  <c r="AK83" i="1"/>
  <c r="AB83" i="1"/>
  <c r="Y83" i="1"/>
  <c r="Z83" i="1" s="1"/>
  <c r="W83" i="1"/>
  <c r="X83" i="1" s="1"/>
  <c r="U83" i="1"/>
  <c r="V83" i="1" s="1"/>
  <c r="T83" i="1"/>
  <c r="S83" i="1"/>
  <c r="R83" i="1"/>
  <c r="BT82" i="1"/>
  <c r="BU82" i="1" s="1"/>
  <c r="BS82" i="1"/>
  <c r="BR82" i="1"/>
  <c r="BP82" i="1"/>
  <c r="BQ82" i="1" s="1"/>
  <c r="BO82" i="1"/>
  <c r="BN82" i="1"/>
  <c r="BM82" i="1"/>
  <c r="BL82" i="1"/>
  <c r="BV82" i="1" s="1"/>
  <c r="BK82" i="1"/>
  <c r="AQ82" i="1"/>
  <c r="AR82" i="1" s="1"/>
  <c r="AO82" i="1"/>
  <c r="AP82" i="1" s="1"/>
  <c r="AN82" i="1"/>
  <c r="AM82" i="1"/>
  <c r="AL82" i="1"/>
  <c r="AK82" i="1"/>
  <c r="AB82" i="1"/>
  <c r="Y82" i="1"/>
  <c r="Z82" i="1" s="1"/>
  <c r="X82" i="1"/>
  <c r="W82" i="1"/>
  <c r="U82" i="1"/>
  <c r="V82" i="1" s="1"/>
  <c r="AA82" i="1" s="1"/>
  <c r="T82" i="1"/>
  <c r="S82" i="1"/>
  <c r="R82" i="1"/>
  <c r="BT81" i="1"/>
  <c r="BU81" i="1" s="1"/>
  <c r="BR81" i="1"/>
  <c r="BS81" i="1" s="1"/>
  <c r="BP81" i="1"/>
  <c r="BQ81" i="1" s="1"/>
  <c r="BV81" i="1" s="1"/>
  <c r="BO81" i="1"/>
  <c r="BN81" i="1"/>
  <c r="BM81" i="1"/>
  <c r="BL81" i="1"/>
  <c r="BK81" i="1"/>
  <c r="AR81" i="1"/>
  <c r="AQ81" i="1"/>
  <c r="AO81" i="1"/>
  <c r="AP81" i="1" s="1"/>
  <c r="AM81" i="1"/>
  <c r="AN81" i="1" s="1"/>
  <c r="AL81" i="1"/>
  <c r="AK81" i="1"/>
  <c r="AB81" i="1"/>
  <c r="Y81" i="1"/>
  <c r="Z81" i="1" s="1"/>
  <c r="W81" i="1"/>
  <c r="X81" i="1" s="1"/>
  <c r="U81" i="1"/>
  <c r="V81" i="1" s="1"/>
  <c r="T81" i="1"/>
  <c r="S81" i="1"/>
  <c r="R81" i="1"/>
  <c r="BT80" i="1"/>
  <c r="BU80" i="1" s="1"/>
  <c r="BS80" i="1"/>
  <c r="BR80" i="1"/>
  <c r="BP80" i="1"/>
  <c r="BQ80" i="1" s="1"/>
  <c r="BV80" i="1" s="1"/>
  <c r="BO80" i="1"/>
  <c r="BN80" i="1"/>
  <c r="BM80" i="1"/>
  <c r="BL80" i="1"/>
  <c r="BK80" i="1"/>
  <c r="AQ80" i="1"/>
  <c r="AR80" i="1" s="1"/>
  <c r="AO80" i="1"/>
  <c r="AP80" i="1" s="1"/>
  <c r="AN80" i="1"/>
  <c r="AM80" i="1"/>
  <c r="AL80" i="1"/>
  <c r="AK80" i="1"/>
  <c r="AB80" i="1"/>
  <c r="Y80" i="1"/>
  <c r="Z80" i="1" s="1"/>
  <c r="X80" i="1"/>
  <c r="AA80" i="1" s="1"/>
  <c r="W80" i="1"/>
  <c r="U80" i="1"/>
  <c r="V80" i="1" s="1"/>
  <c r="T80" i="1"/>
  <c r="S80" i="1"/>
  <c r="R80" i="1"/>
  <c r="BT79" i="1"/>
  <c r="BU79" i="1" s="1"/>
  <c r="BR79" i="1"/>
  <c r="BS79" i="1" s="1"/>
  <c r="BP79" i="1"/>
  <c r="BQ79" i="1" s="1"/>
  <c r="BO79" i="1"/>
  <c r="BN79" i="1"/>
  <c r="BM79" i="1"/>
  <c r="BL79" i="1"/>
  <c r="BK79" i="1"/>
  <c r="AU79" i="1"/>
  <c r="AS79" i="1"/>
  <c r="AT79" i="1" s="1"/>
  <c r="AR79" i="1"/>
  <c r="AQ79" i="1"/>
  <c r="AO79" i="1"/>
  <c r="AP79" i="1" s="1"/>
  <c r="AM79" i="1"/>
  <c r="AN79" i="1" s="1"/>
  <c r="AL79" i="1"/>
  <c r="AK79" i="1"/>
  <c r="AB79" i="1"/>
  <c r="Y79" i="1"/>
  <c r="Z79" i="1" s="1"/>
  <c r="W79" i="1"/>
  <c r="X79" i="1" s="1"/>
  <c r="U79" i="1"/>
  <c r="V79" i="1" s="1"/>
  <c r="T79" i="1"/>
  <c r="S79" i="1"/>
  <c r="R79" i="1"/>
  <c r="BT78" i="1"/>
  <c r="BU78" i="1" s="1"/>
  <c r="BS78" i="1"/>
  <c r="BR78" i="1"/>
  <c r="BP78" i="1"/>
  <c r="BQ78" i="1" s="1"/>
  <c r="BV78" i="1" s="1"/>
  <c r="BW78" i="1" s="1"/>
  <c r="BO78" i="1"/>
  <c r="BN78" i="1"/>
  <c r="BM78" i="1"/>
  <c r="BL78" i="1"/>
  <c r="BK78" i="1"/>
  <c r="AQ78" i="1"/>
  <c r="AR78" i="1" s="1"/>
  <c r="AO78" i="1"/>
  <c r="AP78" i="1" s="1"/>
  <c r="AN78" i="1"/>
  <c r="AM78" i="1"/>
  <c r="AL78" i="1"/>
  <c r="AK78" i="1"/>
  <c r="AB78" i="1"/>
  <c r="AA78" i="1"/>
  <c r="Y78" i="1"/>
  <c r="Z78" i="1" s="1"/>
  <c r="X78" i="1"/>
  <c r="W78" i="1"/>
  <c r="U78" i="1"/>
  <c r="V78" i="1" s="1"/>
  <c r="T78" i="1"/>
  <c r="S78" i="1"/>
  <c r="R78" i="1"/>
  <c r="BT77" i="1"/>
  <c r="BU77" i="1" s="1"/>
  <c r="BR77" i="1"/>
  <c r="BS77" i="1" s="1"/>
  <c r="BP77" i="1"/>
  <c r="BQ77" i="1" s="1"/>
  <c r="BO77" i="1"/>
  <c r="BN77" i="1"/>
  <c r="BM77" i="1"/>
  <c r="BL77" i="1"/>
  <c r="BK77" i="1"/>
  <c r="AR77" i="1"/>
  <c r="AQ77" i="1"/>
  <c r="AO77" i="1"/>
  <c r="AP77" i="1" s="1"/>
  <c r="AS77" i="1" s="1"/>
  <c r="AM77" i="1"/>
  <c r="AN77" i="1" s="1"/>
  <c r="AL77" i="1"/>
  <c r="AK77" i="1"/>
  <c r="AB77" i="1"/>
  <c r="Y77" i="1"/>
  <c r="Z77" i="1" s="1"/>
  <c r="W77" i="1"/>
  <c r="X77" i="1" s="1"/>
  <c r="U77" i="1"/>
  <c r="V77" i="1" s="1"/>
  <c r="T77" i="1"/>
  <c r="S77" i="1"/>
  <c r="R77" i="1"/>
  <c r="BT76" i="1"/>
  <c r="BU76" i="1" s="1"/>
  <c r="BS76" i="1"/>
  <c r="BR76" i="1"/>
  <c r="BP76" i="1"/>
  <c r="BQ76" i="1" s="1"/>
  <c r="BO76" i="1"/>
  <c r="BN76" i="1"/>
  <c r="BM76" i="1"/>
  <c r="BL76" i="1"/>
  <c r="BV76" i="1" s="1"/>
  <c r="BK76" i="1"/>
  <c r="AQ76" i="1"/>
  <c r="AR76" i="1" s="1"/>
  <c r="AO76" i="1"/>
  <c r="AP76" i="1" s="1"/>
  <c r="AN76" i="1"/>
  <c r="AM76" i="1"/>
  <c r="AL76" i="1"/>
  <c r="AK76" i="1"/>
  <c r="AB76" i="1"/>
  <c r="Y76" i="1"/>
  <c r="Z76" i="1" s="1"/>
  <c r="X76" i="1"/>
  <c r="W76" i="1"/>
  <c r="U76" i="1"/>
  <c r="V76" i="1" s="1"/>
  <c r="T76" i="1"/>
  <c r="S76" i="1"/>
  <c r="R76" i="1"/>
  <c r="BT75" i="1"/>
  <c r="BU75" i="1" s="1"/>
  <c r="BR75" i="1"/>
  <c r="BS75" i="1" s="1"/>
  <c r="BP75" i="1"/>
  <c r="BQ75" i="1" s="1"/>
  <c r="BO75" i="1"/>
  <c r="BN75" i="1"/>
  <c r="BM75" i="1"/>
  <c r="BL75" i="1"/>
  <c r="BK75" i="1"/>
  <c r="AQ75" i="1"/>
  <c r="AR75" i="1" s="1"/>
  <c r="AS75" i="1" s="1"/>
  <c r="AO75" i="1"/>
  <c r="AP75" i="1" s="1"/>
  <c r="AM75" i="1"/>
  <c r="AN75" i="1" s="1"/>
  <c r="AL75" i="1"/>
  <c r="AK75" i="1"/>
  <c r="AB75" i="1"/>
  <c r="Y75" i="1"/>
  <c r="Z75" i="1" s="1"/>
  <c r="W75" i="1"/>
  <c r="X75" i="1" s="1"/>
  <c r="U75" i="1"/>
  <c r="V75" i="1" s="1"/>
  <c r="T75" i="1"/>
  <c r="S75" i="1"/>
  <c r="R75" i="1"/>
  <c r="BT74" i="1"/>
  <c r="BU74" i="1" s="1"/>
  <c r="BS74" i="1"/>
  <c r="BV74" i="1" s="1"/>
  <c r="BR74" i="1"/>
  <c r="BP74" i="1"/>
  <c r="BQ74" i="1" s="1"/>
  <c r="BO74" i="1"/>
  <c r="BN74" i="1"/>
  <c r="BM74" i="1"/>
  <c r="BL74" i="1"/>
  <c r="BK74" i="1"/>
  <c r="AQ74" i="1"/>
  <c r="AR74" i="1" s="1"/>
  <c r="AO74" i="1"/>
  <c r="AP74" i="1" s="1"/>
  <c r="AM74" i="1"/>
  <c r="AN74" i="1" s="1"/>
  <c r="AS74" i="1" s="1"/>
  <c r="AT74" i="1" s="1"/>
  <c r="AL74" i="1"/>
  <c r="AK74" i="1"/>
  <c r="AB74" i="1"/>
  <c r="AA74" i="1"/>
  <c r="Y74" i="1"/>
  <c r="Z74" i="1" s="1"/>
  <c r="X74" i="1"/>
  <c r="W74" i="1"/>
  <c r="U74" i="1"/>
  <c r="V74" i="1" s="1"/>
  <c r="T74" i="1"/>
  <c r="S74" i="1"/>
  <c r="R74" i="1"/>
  <c r="BT73" i="1"/>
  <c r="BU73" i="1" s="1"/>
  <c r="BR73" i="1"/>
  <c r="BS73" i="1" s="1"/>
  <c r="BP73" i="1"/>
  <c r="BQ73" i="1" s="1"/>
  <c r="BO73" i="1"/>
  <c r="BN73" i="1"/>
  <c r="BM73" i="1"/>
  <c r="BL73" i="1"/>
  <c r="BK73" i="1"/>
  <c r="AR73" i="1"/>
  <c r="AQ73" i="1"/>
  <c r="AO73" i="1"/>
  <c r="AP73" i="1" s="1"/>
  <c r="AM73" i="1"/>
  <c r="AN73" i="1" s="1"/>
  <c r="AS73" i="1" s="1"/>
  <c r="AL73" i="1"/>
  <c r="AK73" i="1"/>
  <c r="AB73" i="1"/>
  <c r="Y73" i="1"/>
  <c r="Z73" i="1" s="1"/>
  <c r="W73" i="1"/>
  <c r="X73" i="1" s="1"/>
  <c r="U73" i="1"/>
  <c r="V73" i="1" s="1"/>
  <c r="AA73" i="1" s="1"/>
  <c r="T73" i="1"/>
  <c r="S73" i="1"/>
  <c r="R73" i="1"/>
  <c r="BT72" i="1"/>
  <c r="BU72" i="1" s="1"/>
  <c r="BS72" i="1"/>
  <c r="BV72" i="1" s="1"/>
  <c r="BR72" i="1"/>
  <c r="BP72" i="1"/>
  <c r="BQ72" i="1" s="1"/>
  <c r="BO72" i="1"/>
  <c r="BN72" i="1"/>
  <c r="BM72" i="1"/>
  <c r="BL72" i="1"/>
  <c r="BK72" i="1"/>
  <c r="AQ72" i="1"/>
  <c r="AR72" i="1" s="1"/>
  <c r="AO72" i="1"/>
  <c r="AP72" i="1" s="1"/>
  <c r="AM72" i="1"/>
  <c r="AN72" i="1" s="1"/>
  <c r="AL72" i="1"/>
  <c r="AK72" i="1"/>
  <c r="AB72" i="1"/>
  <c r="Y72" i="1"/>
  <c r="Z72" i="1" s="1"/>
  <c r="W72" i="1"/>
  <c r="X72" i="1" s="1"/>
  <c r="U72" i="1"/>
  <c r="V72" i="1" s="1"/>
  <c r="T72" i="1"/>
  <c r="S72" i="1"/>
  <c r="R72" i="1"/>
  <c r="BT71" i="1"/>
  <c r="BU71" i="1" s="1"/>
  <c r="BS71" i="1"/>
  <c r="BR71" i="1"/>
  <c r="BP71" i="1"/>
  <c r="BQ71" i="1" s="1"/>
  <c r="BV71" i="1" s="1"/>
  <c r="BW71" i="1" s="1"/>
  <c r="BO71" i="1"/>
  <c r="BN71" i="1"/>
  <c r="BM71" i="1"/>
  <c r="BL71" i="1"/>
  <c r="BK71" i="1"/>
  <c r="AR71" i="1"/>
  <c r="AQ71" i="1"/>
  <c r="AO71" i="1"/>
  <c r="AP71" i="1" s="1"/>
  <c r="AN71" i="1"/>
  <c r="AM71" i="1"/>
  <c r="AL71" i="1"/>
  <c r="AK71" i="1"/>
  <c r="AB71" i="1"/>
  <c r="AA71" i="1"/>
  <c r="Y71" i="1"/>
  <c r="Z71" i="1" s="1"/>
  <c r="W71" i="1"/>
  <c r="X71" i="1" s="1"/>
  <c r="U71" i="1"/>
  <c r="V71" i="1" s="1"/>
  <c r="T71" i="1"/>
  <c r="S71" i="1"/>
  <c r="R71" i="1"/>
  <c r="E71" i="1"/>
  <c r="BT70" i="1"/>
  <c r="BU70" i="1" s="1"/>
  <c r="BR70" i="1"/>
  <c r="BS70" i="1" s="1"/>
  <c r="BP70" i="1"/>
  <c r="BQ70" i="1" s="1"/>
  <c r="BV70" i="1" s="1"/>
  <c r="BO70" i="1"/>
  <c r="BN70" i="1"/>
  <c r="BM70" i="1"/>
  <c r="BL70" i="1"/>
  <c r="BK70" i="1"/>
  <c r="AR70" i="1"/>
  <c r="AQ70" i="1"/>
  <c r="AO70" i="1"/>
  <c r="AP70" i="1" s="1"/>
  <c r="AN70" i="1"/>
  <c r="AM70" i="1"/>
  <c r="AL70" i="1"/>
  <c r="AK70" i="1"/>
  <c r="AB70" i="1"/>
  <c r="Y70" i="1"/>
  <c r="Z70" i="1" s="1"/>
  <c r="X70" i="1"/>
  <c r="AA70" i="1" s="1"/>
  <c r="W70" i="1"/>
  <c r="U70" i="1"/>
  <c r="V70" i="1" s="1"/>
  <c r="T70" i="1"/>
  <c r="S70" i="1"/>
  <c r="R70" i="1"/>
  <c r="BT69" i="1"/>
  <c r="BU69" i="1" s="1"/>
  <c r="BS69" i="1"/>
  <c r="BR69" i="1"/>
  <c r="BP69" i="1"/>
  <c r="BQ69" i="1" s="1"/>
  <c r="BO69" i="1"/>
  <c r="BN69" i="1"/>
  <c r="BM69" i="1"/>
  <c r="BL69" i="1"/>
  <c r="BV69" i="1" s="1"/>
  <c r="BK69" i="1"/>
  <c r="AQ69" i="1"/>
  <c r="AR69" i="1" s="1"/>
  <c r="AO69" i="1"/>
  <c r="AP69" i="1" s="1"/>
  <c r="AM69" i="1"/>
  <c r="AN69" i="1" s="1"/>
  <c r="AS69" i="1" s="1"/>
  <c r="AL69" i="1"/>
  <c r="AK69" i="1"/>
  <c r="AB69" i="1"/>
  <c r="Y69" i="1"/>
  <c r="Z69" i="1" s="1"/>
  <c r="X69" i="1"/>
  <c r="W69" i="1"/>
  <c r="U69" i="1"/>
  <c r="V69" i="1" s="1"/>
  <c r="AA69" i="1" s="1"/>
  <c r="T69" i="1"/>
  <c r="S69" i="1"/>
  <c r="R69" i="1"/>
  <c r="BT68" i="1"/>
  <c r="BU68" i="1" s="1"/>
  <c r="BS68" i="1"/>
  <c r="BV68" i="1" s="1"/>
  <c r="BR68" i="1"/>
  <c r="BP68" i="1"/>
  <c r="BQ68" i="1" s="1"/>
  <c r="BO68" i="1"/>
  <c r="BN68" i="1"/>
  <c r="BM68" i="1"/>
  <c r="BL68" i="1"/>
  <c r="BK68" i="1"/>
  <c r="AQ68" i="1"/>
  <c r="AR68" i="1" s="1"/>
  <c r="AO68" i="1"/>
  <c r="AP68" i="1" s="1"/>
  <c r="AM68" i="1"/>
  <c r="AN68" i="1" s="1"/>
  <c r="AL68" i="1"/>
  <c r="AK68" i="1"/>
  <c r="AB68" i="1"/>
  <c r="Y68" i="1"/>
  <c r="Z68" i="1" s="1"/>
  <c r="W68" i="1"/>
  <c r="X68" i="1" s="1"/>
  <c r="U68" i="1"/>
  <c r="V68" i="1" s="1"/>
  <c r="T68" i="1"/>
  <c r="S68" i="1"/>
  <c r="R68" i="1"/>
  <c r="BT67" i="1"/>
  <c r="BU67" i="1" s="1"/>
  <c r="BS67" i="1"/>
  <c r="BR67" i="1"/>
  <c r="BP67" i="1"/>
  <c r="BQ67" i="1" s="1"/>
  <c r="BV67" i="1" s="1"/>
  <c r="BW67" i="1" s="1"/>
  <c r="BO67" i="1"/>
  <c r="BN67" i="1"/>
  <c r="BM67" i="1"/>
  <c r="BL67" i="1"/>
  <c r="BK67" i="1"/>
  <c r="AR67" i="1"/>
  <c r="AQ67" i="1"/>
  <c r="AO67" i="1"/>
  <c r="AP67" i="1" s="1"/>
  <c r="AN67" i="1"/>
  <c r="AS67" i="1" s="1"/>
  <c r="AM67" i="1"/>
  <c r="AL67" i="1"/>
  <c r="AK67" i="1"/>
  <c r="AB67" i="1"/>
  <c r="Y67" i="1"/>
  <c r="Z67" i="1" s="1"/>
  <c r="W67" i="1"/>
  <c r="X67" i="1" s="1"/>
  <c r="AA67" i="1" s="1"/>
  <c r="U67" i="1"/>
  <c r="V67" i="1" s="1"/>
  <c r="T67" i="1"/>
  <c r="S67" i="1"/>
  <c r="R67" i="1"/>
  <c r="BT66" i="1"/>
  <c r="BU66" i="1" s="1"/>
  <c r="BR66" i="1"/>
  <c r="BS66" i="1" s="1"/>
  <c r="BP66" i="1"/>
  <c r="BQ66" i="1" s="1"/>
  <c r="BV66" i="1" s="1"/>
  <c r="BO66" i="1"/>
  <c r="BN66" i="1"/>
  <c r="BM66" i="1"/>
  <c r="BL66" i="1"/>
  <c r="BK66" i="1"/>
  <c r="AR66" i="1"/>
  <c r="AQ66" i="1"/>
  <c r="AO66" i="1"/>
  <c r="AP66" i="1" s="1"/>
  <c r="AN66" i="1"/>
  <c r="AM66" i="1"/>
  <c r="AL66" i="1"/>
  <c r="AK66" i="1"/>
  <c r="AB66" i="1"/>
  <c r="Y66" i="1"/>
  <c r="Z66" i="1" s="1"/>
  <c r="X66" i="1"/>
  <c r="AA66" i="1" s="1"/>
  <c r="W66" i="1"/>
  <c r="U66" i="1"/>
  <c r="V66" i="1" s="1"/>
  <c r="T66" i="1"/>
  <c r="S66" i="1"/>
  <c r="R66" i="1"/>
  <c r="BT65" i="1"/>
  <c r="BU65" i="1" s="1"/>
  <c r="BS65" i="1"/>
  <c r="BR65" i="1"/>
  <c r="BP65" i="1"/>
  <c r="BQ65" i="1" s="1"/>
  <c r="BO65" i="1"/>
  <c r="BN65" i="1"/>
  <c r="BM65" i="1"/>
  <c r="BL65" i="1"/>
  <c r="BV65" i="1" s="1"/>
  <c r="BK65" i="1"/>
  <c r="AQ65" i="1"/>
  <c r="AR65" i="1" s="1"/>
  <c r="AO65" i="1"/>
  <c r="AP65" i="1" s="1"/>
  <c r="AM65" i="1"/>
  <c r="AN65" i="1" s="1"/>
  <c r="AS65" i="1" s="1"/>
  <c r="AL65" i="1"/>
  <c r="AK65" i="1"/>
  <c r="AB65" i="1"/>
  <c r="Y65" i="1"/>
  <c r="Z65" i="1" s="1"/>
  <c r="X65" i="1"/>
  <c r="W65" i="1"/>
  <c r="U65" i="1"/>
  <c r="V65" i="1" s="1"/>
  <c r="AA65" i="1" s="1"/>
  <c r="T65" i="1"/>
  <c r="S65" i="1"/>
  <c r="R65" i="1"/>
  <c r="BT64" i="1"/>
  <c r="BU64" i="1" s="1"/>
  <c r="BS64" i="1"/>
  <c r="BV64" i="1" s="1"/>
  <c r="BR64" i="1"/>
  <c r="BP64" i="1"/>
  <c r="BQ64" i="1" s="1"/>
  <c r="BO64" i="1"/>
  <c r="BN64" i="1"/>
  <c r="BM64" i="1"/>
  <c r="BL64" i="1"/>
  <c r="BK64" i="1"/>
  <c r="AQ64" i="1"/>
  <c r="AR64" i="1" s="1"/>
  <c r="AO64" i="1"/>
  <c r="AP64" i="1" s="1"/>
  <c r="AM64" i="1"/>
  <c r="AN64" i="1" s="1"/>
  <c r="AS64" i="1" s="1"/>
  <c r="AT64" i="1" s="1"/>
  <c r="AL64" i="1"/>
  <c r="AK64" i="1"/>
  <c r="AB64" i="1"/>
  <c r="Y64" i="1"/>
  <c r="Z64" i="1" s="1"/>
  <c r="W64" i="1"/>
  <c r="X64" i="1" s="1"/>
  <c r="U64" i="1"/>
  <c r="V64" i="1" s="1"/>
  <c r="T64" i="1"/>
  <c r="S64" i="1"/>
  <c r="R64" i="1"/>
  <c r="BT63" i="1"/>
  <c r="BU63" i="1" s="1"/>
  <c r="BS63" i="1"/>
  <c r="BR63" i="1"/>
  <c r="BP63" i="1"/>
  <c r="BQ63" i="1" s="1"/>
  <c r="BV63" i="1" s="1"/>
  <c r="BW63" i="1" s="1"/>
  <c r="BO63" i="1"/>
  <c r="BN63" i="1"/>
  <c r="BM63" i="1"/>
  <c r="BL63" i="1"/>
  <c r="BK63" i="1"/>
  <c r="AR63" i="1"/>
  <c r="AQ63" i="1"/>
  <c r="AO63" i="1"/>
  <c r="AP63" i="1" s="1"/>
  <c r="AN63" i="1"/>
  <c r="AM63" i="1"/>
  <c r="AL63" i="1"/>
  <c r="AK63" i="1"/>
  <c r="AB63" i="1"/>
  <c r="AA63" i="1"/>
  <c r="Y63" i="1"/>
  <c r="Z63" i="1" s="1"/>
  <c r="W63" i="1"/>
  <c r="X63" i="1" s="1"/>
  <c r="U63" i="1"/>
  <c r="V63" i="1" s="1"/>
  <c r="T63" i="1"/>
  <c r="S63" i="1"/>
  <c r="R63" i="1"/>
  <c r="BT62" i="1"/>
  <c r="BU62" i="1" s="1"/>
  <c r="BR62" i="1"/>
  <c r="BS62" i="1" s="1"/>
  <c r="BP62" i="1"/>
  <c r="BQ62" i="1" s="1"/>
  <c r="BV62" i="1" s="1"/>
  <c r="BO62" i="1"/>
  <c r="BN62" i="1"/>
  <c r="BM62" i="1"/>
  <c r="BL62" i="1"/>
  <c r="BK62" i="1"/>
  <c r="AQ62" i="1"/>
  <c r="AR62" i="1" s="1"/>
  <c r="AP62" i="1"/>
  <c r="AO62" i="1"/>
  <c r="AN62" i="1"/>
  <c r="AM62" i="1"/>
  <c r="AL62" i="1"/>
  <c r="AK62" i="1"/>
  <c r="AB62" i="1"/>
  <c r="Z62" i="1"/>
  <c r="Y62" i="1"/>
  <c r="X62" i="1"/>
  <c r="W62" i="1"/>
  <c r="U62" i="1"/>
  <c r="V62" i="1" s="1"/>
  <c r="AA62" i="1" s="1"/>
  <c r="T62" i="1"/>
  <c r="S62" i="1"/>
  <c r="R62" i="1"/>
  <c r="BU61" i="1"/>
  <c r="BT61" i="1"/>
  <c r="BS61" i="1"/>
  <c r="BR61" i="1"/>
  <c r="BQ61" i="1"/>
  <c r="BV61" i="1" s="1"/>
  <c r="BW61" i="1" s="1"/>
  <c r="BP61" i="1"/>
  <c r="BO61" i="1"/>
  <c r="BN61" i="1"/>
  <c r="BM61" i="1"/>
  <c r="BL61" i="1"/>
  <c r="BK61" i="1"/>
  <c r="AQ61" i="1"/>
  <c r="AR61" i="1" s="1"/>
  <c r="AP61" i="1"/>
  <c r="AO61" i="1"/>
  <c r="AN61" i="1"/>
  <c r="AM61" i="1"/>
  <c r="AL61" i="1"/>
  <c r="AK61" i="1"/>
  <c r="AB61" i="1"/>
  <c r="Z61" i="1"/>
  <c r="Y61" i="1"/>
  <c r="X61" i="1"/>
  <c r="W61" i="1"/>
  <c r="V61" i="1"/>
  <c r="U61" i="1"/>
  <c r="T61" i="1"/>
  <c r="S61" i="1"/>
  <c r="R61" i="1"/>
  <c r="BU60" i="1"/>
  <c r="BT60" i="1"/>
  <c r="BR60" i="1"/>
  <c r="BS60" i="1" s="1"/>
  <c r="BP60" i="1"/>
  <c r="BQ60" i="1" s="1"/>
  <c r="BO60" i="1"/>
  <c r="BN60" i="1"/>
  <c r="BM60" i="1"/>
  <c r="BL60" i="1"/>
  <c r="BK60" i="1"/>
  <c r="AR60" i="1"/>
  <c r="AQ60" i="1"/>
  <c r="AP60" i="1"/>
  <c r="AO60" i="1"/>
  <c r="AM60" i="1"/>
  <c r="AN60" i="1" s="1"/>
  <c r="AS60" i="1" s="1"/>
  <c r="AL60" i="1"/>
  <c r="AK60" i="1"/>
  <c r="AB60" i="1"/>
  <c r="Z60" i="1"/>
  <c r="Y60" i="1"/>
  <c r="W60" i="1"/>
  <c r="X60" i="1" s="1"/>
  <c r="U60" i="1"/>
  <c r="V60" i="1" s="1"/>
  <c r="T60" i="1"/>
  <c r="S60" i="1"/>
  <c r="R60" i="1"/>
  <c r="BU59" i="1"/>
  <c r="BT59" i="1"/>
  <c r="BR59" i="1"/>
  <c r="BS59" i="1" s="1"/>
  <c r="BQ59" i="1"/>
  <c r="BP59" i="1"/>
  <c r="BO59" i="1"/>
  <c r="BN59" i="1"/>
  <c r="BM59" i="1"/>
  <c r="BL59" i="1"/>
  <c r="BK59" i="1"/>
  <c r="AR59" i="1"/>
  <c r="AQ59" i="1"/>
  <c r="AP59" i="1"/>
  <c r="AO59" i="1"/>
  <c r="AM59" i="1"/>
  <c r="AN59" i="1" s="1"/>
  <c r="AS59" i="1" s="1"/>
  <c r="AL59" i="1"/>
  <c r="AK59" i="1"/>
  <c r="AB59" i="1"/>
  <c r="Z59" i="1"/>
  <c r="Y59" i="1"/>
  <c r="W59" i="1"/>
  <c r="X59" i="1" s="1"/>
  <c r="V59" i="1"/>
  <c r="U59" i="1"/>
  <c r="T59" i="1"/>
  <c r="S59" i="1"/>
  <c r="R59" i="1"/>
  <c r="BT58" i="1"/>
  <c r="BU58" i="1" s="1"/>
  <c r="BR58" i="1"/>
  <c r="BS58" i="1" s="1"/>
  <c r="BQ58" i="1"/>
  <c r="BP58" i="1"/>
  <c r="BO58" i="1"/>
  <c r="BN58" i="1"/>
  <c r="BM58" i="1"/>
  <c r="BL58" i="1"/>
  <c r="BK58" i="1"/>
  <c r="AR58" i="1"/>
  <c r="AQ58" i="1"/>
  <c r="AO58" i="1"/>
  <c r="AP58" i="1" s="1"/>
  <c r="AM58" i="1"/>
  <c r="AN58" i="1" s="1"/>
  <c r="AL58" i="1"/>
  <c r="AK58" i="1"/>
  <c r="AB58" i="1"/>
  <c r="Y58" i="1"/>
  <c r="Z58" i="1" s="1"/>
  <c r="W58" i="1"/>
  <c r="X58" i="1" s="1"/>
  <c r="V58" i="1"/>
  <c r="U58" i="1"/>
  <c r="T58" i="1"/>
  <c r="S58" i="1"/>
  <c r="R58" i="1"/>
  <c r="BT57" i="1"/>
  <c r="BU57" i="1" s="1"/>
  <c r="BV57" i="1" s="1"/>
  <c r="BS57" i="1"/>
  <c r="BR57" i="1"/>
  <c r="BQ57" i="1"/>
  <c r="BP57" i="1"/>
  <c r="BO57" i="1"/>
  <c r="BN57" i="1"/>
  <c r="BM57" i="1"/>
  <c r="BL57" i="1"/>
  <c r="BK57" i="1"/>
  <c r="AR57" i="1"/>
  <c r="AQ57" i="1"/>
  <c r="AO57" i="1"/>
  <c r="AP57" i="1" s="1"/>
  <c r="AS57" i="1" s="1"/>
  <c r="AN57" i="1"/>
  <c r="AM57" i="1"/>
  <c r="AL57" i="1"/>
  <c r="AK57" i="1"/>
  <c r="AB57" i="1"/>
  <c r="Y57" i="1"/>
  <c r="Z57" i="1" s="1"/>
  <c r="AA57" i="1" s="1"/>
  <c r="X57" i="1"/>
  <c r="W57" i="1"/>
  <c r="V57" i="1"/>
  <c r="U57" i="1"/>
  <c r="T57" i="1"/>
  <c r="S57" i="1"/>
  <c r="R57" i="1"/>
  <c r="BT56" i="1"/>
  <c r="BU56" i="1" s="1"/>
  <c r="BS56" i="1"/>
  <c r="BV56" i="1" s="1"/>
  <c r="BR56" i="1"/>
  <c r="BQ56" i="1"/>
  <c r="BP56" i="1"/>
  <c r="BO56" i="1"/>
  <c r="BN56" i="1"/>
  <c r="BM56" i="1"/>
  <c r="BL56" i="1"/>
  <c r="BK56" i="1"/>
  <c r="AQ56" i="1"/>
  <c r="AR56" i="1" s="1"/>
  <c r="AO56" i="1"/>
  <c r="AP56" i="1" s="1"/>
  <c r="AN56" i="1"/>
  <c r="AM56" i="1"/>
  <c r="AL56" i="1"/>
  <c r="AK56" i="1"/>
  <c r="AB56" i="1"/>
  <c r="Y56" i="1"/>
  <c r="Z56" i="1" s="1"/>
  <c r="X56" i="1"/>
  <c r="W56" i="1"/>
  <c r="V56" i="1"/>
  <c r="U56" i="1"/>
  <c r="T56" i="1"/>
  <c r="S56" i="1"/>
  <c r="R56" i="1"/>
  <c r="BU55" i="1"/>
  <c r="BT55" i="1"/>
  <c r="BS55" i="1"/>
  <c r="BR55" i="1"/>
  <c r="BQ55" i="1"/>
  <c r="BV55" i="1" s="1"/>
  <c r="BP55" i="1"/>
  <c r="BO55" i="1"/>
  <c r="BN55" i="1"/>
  <c r="BM55" i="1"/>
  <c r="BL55" i="1"/>
  <c r="BK55" i="1"/>
  <c r="AQ55" i="1"/>
  <c r="AR55" i="1" s="1"/>
  <c r="AS55" i="1" s="1"/>
  <c r="AP55" i="1"/>
  <c r="AO55" i="1"/>
  <c r="AN55" i="1"/>
  <c r="AM55" i="1"/>
  <c r="AL55" i="1"/>
  <c r="AK55" i="1"/>
  <c r="AB55" i="1"/>
  <c r="Z55" i="1"/>
  <c r="Y55" i="1"/>
  <c r="X55" i="1"/>
  <c r="W55" i="1"/>
  <c r="V55" i="1"/>
  <c r="AA55" i="1" s="1"/>
  <c r="U55" i="1"/>
  <c r="T55" i="1"/>
  <c r="S55" i="1"/>
  <c r="R55" i="1"/>
  <c r="BU54" i="1"/>
  <c r="BT54" i="1"/>
  <c r="BS54" i="1"/>
  <c r="BR54" i="1"/>
  <c r="BP54" i="1"/>
  <c r="BQ54" i="1" s="1"/>
  <c r="BV54" i="1" s="1"/>
  <c r="BO54" i="1"/>
  <c r="BN54" i="1"/>
  <c r="BM54" i="1"/>
  <c r="BL54" i="1"/>
  <c r="BK54" i="1"/>
  <c r="AQ54" i="1"/>
  <c r="AR54" i="1" s="1"/>
  <c r="AP54" i="1"/>
  <c r="AO54" i="1"/>
  <c r="AN54" i="1"/>
  <c r="AM54" i="1"/>
  <c r="AL54" i="1"/>
  <c r="AK54" i="1"/>
  <c r="AB54" i="1"/>
  <c r="Z54" i="1"/>
  <c r="Y54" i="1"/>
  <c r="X54" i="1"/>
  <c r="W54" i="1"/>
  <c r="U54" i="1"/>
  <c r="V54" i="1" s="1"/>
  <c r="T54" i="1"/>
  <c r="S54" i="1"/>
  <c r="AA54" i="1" s="1"/>
  <c r="R54" i="1"/>
  <c r="BU53" i="1"/>
  <c r="BT53" i="1"/>
  <c r="BS53" i="1"/>
  <c r="BR53" i="1"/>
  <c r="BQ53" i="1"/>
  <c r="BV53" i="1" s="1"/>
  <c r="BW53" i="1" s="1"/>
  <c r="BP53" i="1"/>
  <c r="BO53" i="1"/>
  <c r="BN53" i="1"/>
  <c r="BM53" i="1"/>
  <c r="BL53" i="1"/>
  <c r="BK53" i="1"/>
  <c r="AQ53" i="1"/>
  <c r="AR53" i="1" s="1"/>
  <c r="AP53" i="1"/>
  <c r="AO53" i="1"/>
  <c r="AN53" i="1"/>
  <c r="AS53" i="1" s="1"/>
  <c r="AM53" i="1"/>
  <c r="AL53" i="1"/>
  <c r="AK53" i="1"/>
  <c r="AB53" i="1"/>
  <c r="Z53" i="1"/>
  <c r="Y53" i="1"/>
  <c r="X53" i="1"/>
  <c r="W53" i="1"/>
  <c r="V53" i="1"/>
  <c r="AA53" i="1" s="1"/>
  <c r="U53" i="1"/>
  <c r="T53" i="1"/>
  <c r="S53" i="1"/>
  <c r="R53" i="1"/>
  <c r="BU52" i="1"/>
  <c r="BT52" i="1"/>
  <c r="BR52" i="1"/>
  <c r="BS52" i="1" s="1"/>
  <c r="BP52" i="1"/>
  <c r="BQ52" i="1" s="1"/>
  <c r="BO52" i="1"/>
  <c r="BN52" i="1"/>
  <c r="BM52" i="1"/>
  <c r="BL52" i="1"/>
  <c r="BK52" i="1"/>
  <c r="AS52" i="1"/>
  <c r="AR52" i="1"/>
  <c r="AQ52" i="1"/>
  <c r="AP52" i="1"/>
  <c r="AO52" i="1"/>
  <c r="AM52" i="1"/>
  <c r="AN52" i="1" s="1"/>
  <c r="AL52" i="1"/>
  <c r="AK52" i="1"/>
  <c r="AB52" i="1"/>
  <c r="Z52" i="1"/>
  <c r="Y52" i="1"/>
  <c r="W52" i="1"/>
  <c r="X52" i="1" s="1"/>
  <c r="U52" i="1"/>
  <c r="V52" i="1" s="1"/>
  <c r="T52" i="1"/>
  <c r="S52" i="1"/>
  <c r="R52" i="1"/>
  <c r="BU51" i="1"/>
  <c r="BT51" i="1"/>
  <c r="BS51" i="1"/>
  <c r="BR51" i="1"/>
  <c r="BQ51" i="1"/>
  <c r="BP51" i="1"/>
  <c r="BO51" i="1"/>
  <c r="BN51" i="1"/>
  <c r="BM51" i="1"/>
  <c r="BL51" i="1"/>
  <c r="BK51" i="1"/>
  <c r="AR51" i="1"/>
  <c r="AQ51" i="1"/>
  <c r="AP51" i="1"/>
  <c r="AO51" i="1"/>
  <c r="AN51" i="1"/>
  <c r="AM51" i="1"/>
  <c r="AL51" i="1"/>
  <c r="AK51" i="1"/>
  <c r="AB51" i="1"/>
  <c r="Z51" i="1"/>
  <c r="Y51" i="1"/>
  <c r="X51" i="1"/>
  <c r="W51" i="1"/>
  <c r="U51" i="1"/>
  <c r="V51" i="1" s="1"/>
  <c r="AA51" i="1" s="1"/>
  <c r="T51" i="1"/>
  <c r="S51" i="1"/>
  <c r="R51" i="1"/>
  <c r="BT50" i="1"/>
  <c r="BU50" i="1" s="1"/>
  <c r="BR50" i="1"/>
  <c r="BS50" i="1" s="1"/>
  <c r="BQ50" i="1"/>
  <c r="BP50" i="1"/>
  <c r="BO50" i="1"/>
  <c r="BN50" i="1"/>
  <c r="BM50" i="1"/>
  <c r="BL50" i="1"/>
  <c r="BK50" i="1"/>
  <c r="AR50" i="1"/>
  <c r="AQ50" i="1"/>
  <c r="AO50" i="1"/>
  <c r="AP50" i="1" s="1"/>
  <c r="AM50" i="1"/>
  <c r="AN50" i="1" s="1"/>
  <c r="AL50" i="1"/>
  <c r="AK50" i="1"/>
  <c r="AB50" i="1"/>
  <c r="Y50" i="1"/>
  <c r="Z50" i="1" s="1"/>
  <c r="W50" i="1"/>
  <c r="X50" i="1" s="1"/>
  <c r="V50" i="1"/>
  <c r="U50" i="1"/>
  <c r="T50" i="1"/>
  <c r="S50" i="1"/>
  <c r="R50" i="1"/>
  <c r="BT49" i="1"/>
  <c r="BU49" i="1" s="1"/>
  <c r="BV49" i="1" s="1"/>
  <c r="BS49" i="1"/>
  <c r="BR49" i="1"/>
  <c r="BQ49" i="1"/>
  <c r="BP49" i="1"/>
  <c r="BO49" i="1"/>
  <c r="BN49" i="1"/>
  <c r="BM49" i="1"/>
  <c r="BL49" i="1"/>
  <c r="BK49" i="1"/>
  <c r="AR49" i="1"/>
  <c r="AQ49" i="1"/>
  <c r="AO49" i="1"/>
  <c r="AP49" i="1" s="1"/>
  <c r="AS49" i="1" s="1"/>
  <c r="AN49" i="1"/>
  <c r="AM49" i="1"/>
  <c r="AL49" i="1"/>
  <c r="AK49" i="1"/>
  <c r="AB49" i="1"/>
  <c r="Y49" i="1"/>
  <c r="Z49" i="1" s="1"/>
  <c r="W49" i="1"/>
  <c r="X49" i="1" s="1"/>
  <c r="AA49" i="1" s="1"/>
  <c r="V49" i="1"/>
  <c r="U49" i="1"/>
  <c r="T49" i="1"/>
  <c r="S49" i="1"/>
  <c r="R49" i="1"/>
  <c r="BT48" i="1"/>
  <c r="BU48" i="1" s="1"/>
  <c r="BS48" i="1"/>
  <c r="BR48" i="1"/>
  <c r="BQ48" i="1"/>
  <c r="BP48" i="1"/>
  <c r="BO48" i="1"/>
  <c r="BN48" i="1"/>
  <c r="BM48" i="1"/>
  <c r="BL48" i="1"/>
  <c r="BK48" i="1"/>
  <c r="AQ48" i="1"/>
  <c r="AR48" i="1" s="1"/>
  <c r="AO48" i="1"/>
  <c r="AP48" i="1" s="1"/>
  <c r="AN48" i="1"/>
  <c r="AM48" i="1"/>
  <c r="AL48" i="1"/>
  <c r="AK48" i="1"/>
  <c r="AB48" i="1"/>
  <c r="Y48" i="1"/>
  <c r="Z48" i="1" s="1"/>
  <c r="X48" i="1"/>
  <c r="AA48" i="1" s="1"/>
  <c r="W48" i="1"/>
  <c r="V48" i="1"/>
  <c r="U48" i="1"/>
  <c r="T48" i="1"/>
  <c r="S48" i="1"/>
  <c r="R48" i="1"/>
  <c r="BT47" i="1"/>
  <c r="BU47" i="1" s="1"/>
  <c r="BS47" i="1"/>
  <c r="BR47" i="1"/>
  <c r="BQ47" i="1"/>
  <c r="BP47" i="1"/>
  <c r="BO47" i="1"/>
  <c r="BN47" i="1"/>
  <c r="BM47" i="1"/>
  <c r="BL47" i="1"/>
  <c r="BK47" i="1"/>
  <c r="AR47" i="1"/>
  <c r="AQ47" i="1"/>
  <c r="AO47" i="1"/>
  <c r="AP47" i="1" s="1"/>
  <c r="AN47" i="1"/>
  <c r="AM47" i="1"/>
  <c r="AL47" i="1"/>
  <c r="AK47" i="1"/>
  <c r="AB47" i="1"/>
  <c r="Y47" i="1"/>
  <c r="Z47" i="1" s="1"/>
  <c r="X47" i="1"/>
  <c r="W47" i="1"/>
  <c r="V47" i="1"/>
  <c r="U47" i="1"/>
  <c r="T47" i="1"/>
  <c r="S47" i="1"/>
  <c r="R47" i="1"/>
  <c r="BU46" i="1"/>
  <c r="BT46" i="1"/>
  <c r="BS46" i="1"/>
  <c r="BR46" i="1"/>
  <c r="BP46" i="1"/>
  <c r="BQ46" i="1" s="1"/>
  <c r="BV46" i="1" s="1"/>
  <c r="BO46" i="1"/>
  <c r="BN46" i="1"/>
  <c r="BM46" i="1"/>
  <c r="BL46" i="1"/>
  <c r="BK46" i="1"/>
  <c r="AQ46" i="1"/>
  <c r="AR46" i="1" s="1"/>
  <c r="AP46" i="1"/>
  <c r="AO46" i="1"/>
  <c r="AN46" i="1"/>
  <c r="AM46" i="1"/>
  <c r="AL46" i="1"/>
  <c r="AK46" i="1"/>
  <c r="AB46" i="1"/>
  <c r="Z46" i="1"/>
  <c r="Y46" i="1"/>
  <c r="X46" i="1"/>
  <c r="W46" i="1"/>
  <c r="U46" i="1"/>
  <c r="V46" i="1" s="1"/>
  <c r="AA46" i="1" s="1"/>
  <c r="T46" i="1"/>
  <c r="S46" i="1"/>
  <c r="R46" i="1"/>
  <c r="BU45" i="1"/>
  <c r="BT45" i="1"/>
  <c r="BS45" i="1"/>
  <c r="BR45" i="1"/>
  <c r="BQ45" i="1"/>
  <c r="BP45" i="1"/>
  <c r="BO45" i="1"/>
  <c r="BN45" i="1"/>
  <c r="BM45" i="1"/>
  <c r="BL45" i="1"/>
  <c r="BK45" i="1"/>
  <c r="AQ45" i="1"/>
  <c r="AR45" i="1" s="1"/>
  <c r="AP45" i="1"/>
  <c r="AO45" i="1"/>
  <c r="AN45" i="1"/>
  <c r="AS45" i="1" s="1"/>
  <c r="AM45" i="1"/>
  <c r="AL45" i="1"/>
  <c r="AK45" i="1"/>
  <c r="AB45" i="1"/>
  <c r="Z45" i="1"/>
  <c r="Y45" i="1"/>
  <c r="X45" i="1"/>
  <c r="W45" i="1"/>
  <c r="V45" i="1"/>
  <c r="AA45" i="1" s="1"/>
  <c r="U45" i="1"/>
  <c r="T45" i="1"/>
  <c r="S45" i="1"/>
  <c r="R45" i="1"/>
  <c r="BU44" i="1"/>
  <c r="BT44" i="1"/>
  <c r="BR44" i="1"/>
  <c r="BS44" i="1" s="1"/>
  <c r="BP44" i="1"/>
  <c r="BQ44" i="1" s="1"/>
  <c r="BO44" i="1"/>
  <c r="BN44" i="1"/>
  <c r="BM44" i="1"/>
  <c r="BL44" i="1"/>
  <c r="BK44" i="1"/>
  <c r="AS44" i="1"/>
  <c r="AR44" i="1"/>
  <c r="AQ44" i="1"/>
  <c r="AP44" i="1"/>
  <c r="AO44" i="1"/>
  <c r="AM44" i="1"/>
  <c r="AN44" i="1" s="1"/>
  <c r="AL44" i="1"/>
  <c r="AK44" i="1"/>
  <c r="AB44" i="1"/>
  <c r="Z44" i="1"/>
  <c r="Y44" i="1"/>
  <c r="W44" i="1"/>
  <c r="X44" i="1" s="1"/>
  <c r="U44" i="1"/>
  <c r="V44" i="1" s="1"/>
  <c r="T44" i="1"/>
  <c r="S44" i="1"/>
  <c r="R44" i="1"/>
  <c r="BU43" i="1"/>
  <c r="BT43" i="1"/>
  <c r="BS43" i="1"/>
  <c r="BR43" i="1"/>
  <c r="BP43" i="1"/>
  <c r="BQ43" i="1" s="1"/>
  <c r="BV43" i="1" s="1"/>
  <c r="BO43" i="1"/>
  <c r="BN43" i="1"/>
  <c r="BM43" i="1"/>
  <c r="BL43" i="1"/>
  <c r="BK43" i="1"/>
  <c r="AR43" i="1"/>
  <c r="AQ43" i="1"/>
  <c r="AP43" i="1"/>
  <c r="AO43" i="1"/>
  <c r="AN43" i="1"/>
  <c r="AM43" i="1"/>
  <c r="AL43" i="1"/>
  <c r="AK43" i="1"/>
  <c r="AB43" i="1"/>
  <c r="Z43" i="1"/>
  <c r="Y43" i="1"/>
  <c r="X43" i="1"/>
  <c r="W43" i="1"/>
  <c r="U43" i="1"/>
  <c r="V43" i="1" s="1"/>
  <c r="T43" i="1"/>
  <c r="S43" i="1"/>
  <c r="R43" i="1"/>
  <c r="BT42" i="1"/>
  <c r="BU42" i="1" s="1"/>
  <c r="BR42" i="1"/>
  <c r="BS42" i="1" s="1"/>
  <c r="BQ42" i="1"/>
  <c r="BP42" i="1"/>
  <c r="BO42" i="1"/>
  <c r="BN42" i="1"/>
  <c r="BM42" i="1"/>
  <c r="BL42" i="1"/>
  <c r="BK42" i="1"/>
  <c r="AR42" i="1"/>
  <c r="AQ42" i="1"/>
  <c r="AO42" i="1"/>
  <c r="AP42" i="1" s="1"/>
  <c r="AM42" i="1"/>
  <c r="AN42" i="1" s="1"/>
  <c r="AS42" i="1" s="1"/>
  <c r="AT42" i="1" s="1"/>
  <c r="AL42" i="1"/>
  <c r="AK42" i="1"/>
  <c r="AB42" i="1"/>
  <c r="Y42" i="1"/>
  <c r="Z42" i="1" s="1"/>
  <c r="W42" i="1"/>
  <c r="X42" i="1" s="1"/>
  <c r="V42" i="1"/>
  <c r="U42" i="1"/>
  <c r="T42" i="1"/>
  <c r="S42" i="1"/>
  <c r="R42" i="1"/>
  <c r="BU41" i="1"/>
  <c r="BT41" i="1"/>
  <c r="BS41" i="1"/>
  <c r="BR41" i="1"/>
  <c r="BQ41" i="1"/>
  <c r="BP41" i="1"/>
  <c r="BO41" i="1"/>
  <c r="BN41" i="1"/>
  <c r="BV41" i="1" s="1"/>
  <c r="BM41" i="1"/>
  <c r="BL41" i="1"/>
  <c r="BK41" i="1"/>
  <c r="AR41" i="1"/>
  <c r="AQ41" i="1"/>
  <c r="AO41" i="1"/>
  <c r="AP41" i="1" s="1"/>
  <c r="AM41" i="1"/>
  <c r="AN41" i="1" s="1"/>
  <c r="AL41" i="1"/>
  <c r="AK41" i="1"/>
  <c r="AB41" i="1"/>
  <c r="Y41" i="1"/>
  <c r="Z41" i="1" s="1"/>
  <c r="W41" i="1"/>
  <c r="X41" i="1" s="1"/>
  <c r="V41" i="1"/>
  <c r="U41" i="1"/>
  <c r="T41" i="1"/>
  <c r="S41" i="1"/>
  <c r="R41" i="1"/>
  <c r="BT40" i="1"/>
  <c r="BU40" i="1" s="1"/>
  <c r="BS40" i="1"/>
  <c r="BV40" i="1" s="1"/>
  <c r="BR40" i="1"/>
  <c r="BQ40" i="1"/>
  <c r="BP40" i="1"/>
  <c r="BO40" i="1"/>
  <c r="BN40" i="1"/>
  <c r="BM40" i="1"/>
  <c r="BL40" i="1"/>
  <c r="BK40" i="1"/>
  <c r="AQ40" i="1"/>
  <c r="AR40" i="1" s="1"/>
  <c r="AO40" i="1"/>
  <c r="AP40" i="1" s="1"/>
  <c r="AN40" i="1"/>
  <c r="AM40" i="1"/>
  <c r="AL40" i="1"/>
  <c r="AK40" i="1"/>
  <c r="AB40" i="1"/>
  <c r="Y40" i="1"/>
  <c r="Z40" i="1" s="1"/>
  <c r="X40" i="1"/>
  <c r="W40" i="1"/>
  <c r="V40" i="1"/>
  <c r="U40" i="1"/>
  <c r="T40" i="1"/>
  <c r="S40" i="1"/>
  <c r="R40" i="1"/>
  <c r="BT39" i="1"/>
  <c r="BU39" i="1" s="1"/>
  <c r="BS39" i="1"/>
  <c r="BR39" i="1"/>
  <c r="BQ39" i="1"/>
  <c r="BV39" i="1" s="1"/>
  <c r="BP39" i="1"/>
  <c r="BO39" i="1"/>
  <c r="BN39" i="1"/>
  <c r="BM39" i="1"/>
  <c r="BL39" i="1"/>
  <c r="BK39" i="1"/>
  <c r="AR39" i="1"/>
  <c r="AQ39" i="1"/>
  <c r="AO39" i="1"/>
  <c r="AP39" i="1" s="1"/>
  <c r="AN39" i="1"/>
  <c r="AM39" i="1"/>
  <c r="AL39" i="1"/>
  <c r="AK39" i="1"/>
  <c r="AS39" i="1" s="1"/>
  <c r="AB39" i="1"/>
  <c r="Y39" i="1"/>
  <c r="Z39" i="1" s="1"/>
  <c r="X39" i="1"/>
  <c r="W39" i="1"/>
  <c r="V39" i="1"/>
  <c r="U39" i="1"/>
  <c r="T39" i="1"/>
  <c r="S39" i="1"/>
  <c r="R39" i="1"/>
  <c r="BU38" i="1"/>
  <c r="BT38" i="1"/>
  <c r="BS38" i="1"/>
  <c r="BR38" i="1"/>
  <c r="BP38" i="1"/>
  <c r="BQ38" i="1" s="1"/>
  <c r="BO38" i="1"/>
  <c r="BN38" i="1"/>
  <c r="BM38" i="1"/>
  <c r="BV38" i="1" s="1"/>
  <c r="BL38" i="1"/>
  <c r="BK38" i="1"/>
  <c r="AQ38" i="1"/>
  <c r="AR38" i="1" s="1"/>
  <c r="AP38" i="1"/>
  <c r="AO38" i="1"/>
  <c r="AN38" i="1"/>
  <c r="AM38" i="1"/>
  <c r="AL38" i="1"/>
  <c r="AK38" i="1"/>
  <c r="AB38" i="1"/>
  <c r="Z38" i="1"/>
  <c r="Y38" i="1"/>
  <c r="X38" i="1"/>
  <c r="W38" i="1"/>
  <c r="U38" i="1"/>
  <c r="V38" i="1" s="1"/>
  <c r="AA38" i="1" s="1"/>
  <c r="T38" i="1"/>
  <c r="S38" i="1"/>
  <c r="R38" i="1"/>
  <c r="BU37" i="1"/>
  <c r="BT37" i="1"/>
  <c r="BR37" i="1"/>
  <c r="BS37" i="1" s="1"/>
  <c r="BQ37" i="1"/>
  <c r="BP37" i="1"/>
  <c r="BO37" i="1"/>
  <c r="BN37" i="1"/>
  <c r="BM37" i="1"/>
  <c r="BL37" i="1"/>
  <c r="BK37" i="1"/>
  <c r="AQ37" i="1"/>
  <c r="AR37" i="1" s="1"/>
  <c r="AP37" i="1"/>
  <c r="AO37" i="1"/>
  <c r="AN37" i="1"/>
  <c r="AM37" i="1"/>
  <c r="AL37" i="1"/>
  <c r="AK37" i="1"/>
  <c r="AB37" i="1"/>
  <c r="Z37" i="1"/>
  <c r="Y37" i="1"/>
  <c r="W37" i="1"/>
  <c r="X37" i="1" s="1"/>
  <c r="V37" i="1"/>
  <c r="U37" i="1"/>
  <c r="T37" i="1"/>
  <c r="S37" i="1"/>
  <c r="R37" i="1"/>
  <c r="BU36" i="1"/>
  <c r="BT36" i="1"/>
  <c r="BR36" i="1"/>
  <c r="BS36" i="1" s="1"/>
  <c r="BP36" i="1"/>
  <c r="BQ36" i="1" s="1"/>
  <c r="BO36" i="1"/>
  <c r="BN36" i="1"/>
  <c r="BM36" i="1"/>
  <c r="BL36" i="1"/>
  <c r="BK36" i="1"/>
  <c r="AR36" i="1"/>
  <c r="AQ36" i="1"/>
  <c r="AP36" i="1"/>
  <c r="AO36" i="1"/>
  <c r="AM36" i="1"/>
  <c r="AN36" i="1" s="1"/>
  <c r="AS36" i="1" s="1"/>
  <c r="AL36" i="1"/>
  <c r="AK36" i="1"/>
  <c r="AB36" i="1"/>
  <c r="Z36" i="1"/>
  <c r="Y36" i="1"/>
  <c r="W36" i="1"/>
  <c r="X36" i="1" s="1"/>
  <c r="U36" i="1"/>
  <c r="V36" i="1" s="1"/>
  <c r="AA36" i="1" s="1"/>
  <c r="T36" i="1"/>
  <c r="S36" i="1"/>
  <c r="R36" i="1"/>
  <c r="BU35" i="1"/>
  <c r="BT35" i="1"/>
  <c r="BS35" i="1"/>
  <c r="BR35" i="1"/>
  <c r="BQ35" i="1"/>
  <c r="BV35" i="1" s="1"/>
  <c r="BW35" i="1" s="1"/>
  <c r="BP35" i="1"/>
  <c r="BO35" i="1"/>
  <c r="BN35" i="1"/>
  <c r="BM35" i="1"/>
  <c r="BL35" i="1"/>
  <c r="BK35" i="1"/>
  <c r="AR35" i="1"/>
  <c r="AQ35" i="1"/>
  <c r="AO35" i="1"/>
  <c r="AP35" i="1" s="1"/>
  <c r="AN35" i="1"/>
  <c r="AM35" i="1"/>
  <c r="AL35" i="1"/>
  <c r="AK35" i="1"/>
  <c r="AB35" i="1"/>
  <c r="Z35" i="1"/>
  <c r="Y35" i="1"/>
  <c r="X35" i="1"/>
  <c r="W35" i="1"/>
  <c r="V35" i="1"/>
  <c r="U35" i="1"/>
  <c r="T35" i="1"/>
  <c r="S35" i="1"/>
  <c r="R35" i="1"/>
  <c r="BT34" i="1"/>
  <c r="BU34" i="1" s="1"/>
  <c r="BR34" i="1"/>
  <c r="BS34" i="1" s="1"/>
  <c r="BQ34" i="1"/>
  <c r="BP34" i="1"/>
  <c r="BO34" i="1"/>
  <c r="BN34" i="1"/>
  <c r="BM34" i="1"/>
  <c r="BL34" i="1"/>
  <c r="BK34" i="1"/>
  <c r="AR34" i="1"/>
  <c r="AQ34" i="1"/>
  <c r="AO34" i="1"/>
  <c r="AP34" i="1" s="1"/>
  <c r="AM34" i="1"/>
  <c r="AN34" i="1" s="1"/>
  <c r="AL34" i="1"/>
  <c r="AK34" i="1"/>
  <c r="AB34" i="1"/>
  <c r="Y34" i="1"/>
  <c r="Z34" i="1" s="1"/>
  <c r="W34" i="1"/>
  <c r="X34" i="1" s="1"/>
  <c r="V34" i="1"/>
  <c r="U34" i="1"/>
  <c r="T34" i="1"/>
  <c r="S34" i="1"/>
  <c r="R34" i="1"/>
  <c r="BU33" i="1"/>
  <c r="BT33" i="1"/>
  <c r="BS33" i="1"/>
  <c r="BR33" i="1"/>
  <c r="BQ33" i="1"/>
  <c r="BV33" i="1" s="1"/>
  <c r="BP33" i="1"/>
  <c r="BO33" i="1"/>
  <c r="BN33" i="1"/>
  <c r="BM33" i="1"/>
  <c r="BL33" i="1"/>
  <c r="BK33" i="1"/>
  <c r="AR33" i="1"/>
  <c r="AQ33" i="1"/>
  <c r="AO33" i="1"/>
  <c r="AP33" i="1" s="1"/>
  <c r="AN33" i="1"/>
  <c r="AM33" i="1"/>
  <c r="AL33" i="1"/>
  <c r="AK33" i="1"/>
  <c r="AB33" i="1"/>
  <c r="Y33" i="1"/>
  <c r="Z33" i="1" s="1"/>
  <c r="X33" i="1"/>
  <c r="W33" i="1"/>
  <c r="V33" i="1"/>
  <c r="U33" i="1"/>
  <c r="T33" i="1"/>
  <c r="AA33" i="1" s="1"/>
  <c r="S33" i="1"/>
  <c r="R33" i="1"/>
  <c r="BT32" i="1"/>
  <c r="BU32" i="1" s="1"/>
  <c r="BS32" i="1"/>
  <c r="BV32" i="1" s="1"/>
  <c r="BR32" i="1"/>
  <c r="BQ32" i="1"/>
  <c r="BP32" i="1"/>
  <c r="BO32" i="1"/>
  <c r="BN32" i="1"/>
  <c r="BM32" i="1"/>
  <c r="BL32" i="1"/>
  <c r="BK32" i="1"/>
  <c r="AQ32" i="1"/>
  <c r="AR32" i="1" s="1"/>
  <c r="AO32" i="1"/>
  <c r="AP32" i="1" s="1"/>
  <c r="AN32" i="1"/>
  <c r="AM32" i="1"/>
  <c r="AL32" i="1"/>
  <c r="AK32" i="1"/>
  <c r="AB32" i="1"/>
  <c r="Y32" i="1"/>
  <c r="Z32" i="1" s="1"/>
  <c r="X32" i="1"/>
  <c r="AA32" i="1" s="1"/>
  <c r="W32" i="1"/>
  <c r="V32" i="1"/>
  <c r="U32" i="1"/>
  <c r="T32" i="1"/>
  <c r="S32" i="1"/>
  <c r="R32" i="1"/>
  <c r="BU31" i="1"/>
  <c r="BT31" i="1"/>
  <c r="BS31" i="1"/>
  <c r="BR31" i="1"/>
  <c r="BP31" i="1"/>
  <c r="BQ31" i="1" s="1"/>
  <c r="BV31" i="1" s="1"/>
  <c r="BO31" i="1"/>
  <c r="BN31" i="1"/>
  <c r="BM31" i="1"/>
  <c r="BL31" i="1"/>
  <c r="BK31" i="1"/>
  <c r="AR31" i="1"/>
  <c r="AQ31" i="1"/>
  <c r="AP31" i="1"/>
  <c r="AO31" i="1"/>
  <c r="AN31" i="1"/>
  <c r="AM31" i="1"/>
  <c r="AL31" i="1"/>
  <c r="AK31" i="1"/>
  <c r="AS31" i="1" s="1"/>
  <c r="AB31" i="1"/>
  <c r="Z31" i="1"/>
  <c r="Y31" i="1"/>
  <c r="X31" i="1"/>
  <c r="W31" i="1"/>
  <c r="V31" i="1"/>
  <c r="U31" i="1"/>
  <c r="T31" i="1"/>
  <c r="S31" i="1"/>
  <c r="R31" i="1"/>
  <c r="BU30" i="1"/>
  <c r="BT30" i="1"/>
  <c r="BS30" i="1"/>
  <c r="BR30" i="1"/>
  <c r="BP30" i="1"/>
  <c r="BQ30" i="1" s="1"/>
  <c r="BO30" i="1"/>
  <c r="BN30" i="1"/>
  <c r="BM30" i="1"/>
  <c r="BV30" i="1" s="1"/>
  <c r="BL30" i="1"/>
  <c r="BK30" i="1"/>
  <c r="AQ30" i="1"/>
  <c r="AR30" i="1" s="1"/>
  <c r="AP30" i="1"/>
  <c r="AS30" i="1" s="1"/>
  <c r="AO30" i="1"/>
  <c r="AN30" i="1"/>
  <c r="AM30" i="1"/>
  <c r="AL30" i="1"/>
  <c r="AK30" i="1"/>
  <c r="AB30" i="1"/>
  <c r="Z30" i="1"/>
  <c r="AA30" i="1" s="1"/>
  <c r="Y30" i="1"/>
  <c r="X30" i="1"/>
  <c r="W30" i="1"/>
  <c r="U30" i="1"/>
  <c r="V30" i="1" s="1"/>
  <c r="T30" i="1"/>
  <c r="S30" i="1"/>
  <c r="R30" i="1"/>
  <c r="BU29" i="1"/>
  <c r="BT29" i="1"/>
  <c r="BS29" i="1"/>
  <c r="BR29" i="1"/>
  <c r="BQ29" i="1"/>
  <c r="BP29" i="1"/>
  <c r="BO29" i="1"/>
  <c r="BN29" i="1"/>
  <c r="BM29" i="1"/>
  <c r="BL29" i="1"/>
  <c r="BK29" i="1"/>
  <c r="AR29" i="1"/>
  <c r="AQ29" i="1"/>
  <c r="AP29" i="1"/>
  <c r="AO29" i="1"/>
  <c r="AN29" i="1"/>
  <c r="AM29" i="1"/>
  <c r="AL29" i="1"/>
  <c r="AK29" i="1"/>
  <c r="AB29" i="1"/>
  <c r="Z29" i="1"/>
  <c r="Y29" i="1"/>
  <c r="W29" i="1"/>
  <c r="X29" i="1" s="1"/>
  <c r="V29" i="1"/>
  <c r="U29" i="1"/>
  <c r="T29" i="1"/>
  <c r="S29" i="1"/>
  <c r="R29" i="1"/>
  <c r="BU28" i="1"/>
  <c r="BT28" i="1"/>
  <c r="BR28" i="1"/>
  <c r="BS28" i="1" s="1"/>
  <c r="BV28" i="1" s="1"/>
  <c r="BP28" i="1"/>
  <c r="BQ28" i="1" s="1"/>
  <c r="BO28" i="1"/>
  <c r="BN28" i="1"/>
  <c r="BM28" i="1"/>
  <c r="BL28" i="1"/>
  <c r="BK28" i="1"/>
  <c r="AQ28" i="1"/>
  <c r="AR28" i="1" s="1"/>
  <c r="AS28" i="1" s="1"/>
  <c r="AP28" i="1"/>
  <c r="AO28" i="1"/>
  <c r="AM28" i="1"/>
  <c r="AN28" i="1" s="1"/>
  <c r="AL28" i="1"/>
  <c r="AK28" i="1"/>
  <c r="AB28" i="1"/>
  <c r="Z28" i="1"/>
  <c r="Y28" i="1"/>
  <c r="W28" i="1"/>
  <c r="X28" i="1" s="1"/>
  <c r="U28" i="1"/>
  <c r="V28" i="1" s="1"/>
  <c r="AA28" i="1" s="1"/>
  <c r="T28" i="1"/>
  <c r="S28" i="1"/>
  <c r="R28" i="1"/>
  <c r="BU27" i="1"/>
  <c r="BT27" i="1"/>
  <c r="BR27" i="1"/>
  <c r="BS27" i="1" s="1"/>
  <c r="BQ27" i="1"/>
  <c r="BP27" i="1"/>
  <c r="BO27" i="1"/>
  <c r="BN27" i="1"/>
  <c r="BM27" i="1"/>
  <c r="BL27" i="1"/>
  <c r="BK27" i="1"/>
  <c r="AR27" i="1"/>
  <c r="AQ27" i="1"/>
  <c r="AP27" i="1"/>
  <c r="AO27" i="1"/>
  <c r="AN27" i="1"/>
  <c r="AM27" i="1"/>
  <c r="AL27" i="1"/>
  <c r="AK27" i="1"/>
  <c r="AB27" i="1"/>
  <c r="Z27" i="1"/>
  <c r="Y27" i="1"/>
  <c r="W27" i="1"/>
  <c r="X27" i="1" s="1"/>
  <c r="V27" i="1"/>
  <c r="U27" i="1"/>
  <c r="T27" i="1"/>
  <c r="S27" i="1"/>
  <c r="R27" i="1"/>
  <c r="BT26" i="1"/>
  <c r="BU26" i="1" s="1"/>
  <c r="BR26" i="1"/>
  <c r="BS26" i="1" s="1"/>
  <c r="BQ26" i="1"/>
  <c r="BP26" i="1"/>
  <c r="BO26" i="1"/>
  <c r="BN26" i="1"/>
  <c r="BM26" i="1"/>
  <c r="BL26" i="1"/>
  <c r="BK26" i="1"/>
  <c r="AR26" i="1"/>
  <c r="AQ26" i="1"/>
  <c r="AO26" i="1"/>
  <c r="AP26" i="1" s="1"/>
  <c r="AM26" i="1"/>
  <c r="AN26" i="1" s="1"/>
  <c r="AS26" i="1" s="1"/>
  <c r="AL26" i="1"/>
  <c r="AK26" i="1"/>
  <c r="AB26" i="1"/>
  <c r="Y26" i="1"/>
  <c r="Z26" i="1" s="1"/>
  <c r="W26" i="1"/>
  <c r="X26" i="1" s="1"/>
  <c r="V26" i="1"/>
  <c r="U26" i="1"/>
  <c r="T26" i="1"/>
  <c r="S26" i="1"/>
  <c r="R26" i="1"/>
  <c r="BU25" i="1"/>
  <c r="BT25" i="1"/>
  <c r="BS25" i="1"/>
  <c r="BR25" i="1"/>
  <c r="BQ25" i="1"/>
  <c r="BP25" i="1"/>
  <c r="BO25" i="1"/>
  <c r="BN25" i="1"/>
  <c r="BV25" i="1" s="1"/>
  <c r="BM25" i="1"/>
  <c r="BL25" i="1"/>
  <c r="BK25" i="1"/>
  <c r="AQ25" i="1"/>
  <c r="AR25" i="1" s="1"/>
  <c r="AO25" i="1"/>
  <c r="AP25" i="1" s="1"/>
  <c r="AN25" i="1"/>
  <c r="AM25" i="1"/>
  <c r="AL25" i="1"/>
  <c r="AK25" i="1"/>
  <c r="AB25" i="1"/>
  <c r="Y25" i="1"/>
  <c r="Z25" i="1" s="1"/>
  <c r="X25" i="1"/>
  <c r="W25" i="1"/>
  <c r="V25" i="1"/>
  <c r="AA25" i="1" s="1"/>
  <c r="U25" i="1"/>
  <c r="T25" i="1"/>
  <c r="S25" i="1"/>
  <c r="R25" i="1"/>
  <c r="AU30" i="1" l="1"/>
  <c r="AT30" i="1"/>
  <c r="AU60" i="1"/>
  <c r="AT60" i="1"/>
  <c r="BW33" i="1"/>
  <c r="AU36" i="1"/>
  <c r="AT36" i="1"/>
  <c r="BW54" i="1"/>
  <c r="AT26" i="1"/>
  <c r="BW32" i="1"/>
  <c r="BW28" i="1"/>
  <c r="BW31" i="1"/>
  <c r="E31" i="1"/>
  <c r="BW38" i="1"/>
  <c r="BW46" i="1"/>
  <c r="AT28" i="1"/>
  <c r="AU28" i="1"/>
  <c r="E28" i="1" s="1"/>
  <c r="E30" i="1"/>
  <c r="BW30" i="1"/>
  <c r="AU39" i="1"/>
  <c r="E39" i="1" s="1"/>
  <c r="AT39" i="1"/>
  <c r="BW25" i="1"/>
  <c r="E65" i="1"/>
  <c r="BW65" i="1"/>
  <c r="AU31" i="1"/>
  <c r="AT31" i="1"/>
  <c r="E69" i="1"/>
  <c r="BW69" i="1"/>
  <c r="AU53" i="1"/>
  <c r="E53" i="1" s="1"/>
  <c r="AT53" i="1"/>
  <c r="AT89" i="1"/>
  <c r="AU89" i="1"/>
  <c r="AT191" i="1"/>
  <c r="AU191" i="1"/>
  <c r="BV27" i="1"/>
  <c r="AA29" i="1"/>
  <c r="AA34" i="1"/>
  <c r="BW39" i="1"/>
  <c r="AS41" i="1"/>
  <c r="BV44" i="1"/>
  <c r="AS46" i="1"/>
  <c r="BV48" i="1"/>
  <c r="AA50" i="1"/>
  <c r="AS51" i="1"/>
  <c r="AA58" i="1"/>
  <c r="BV73" i="1"/>
  <c r="AT77" i="1"/>
  <c r="AU77" i="1"/>
  <c r="E89" i="1"/>
  <c r="BW89" i="1"/>
  <c r="AT119" i="1"/>
  <c r="AU119" i="1"/>
  <c r="BV37" i="1"/>
  <c r="BW56" i="1"/>
  <c r="BW66" i="1"/>
  <c r="E66" i="1"/>
  <c r="AT83" i="1"/>
  <c r="AU83" i="1"/>
  <c r="E192" i="1"/>
  <c r="BW192" i="1"/>
  <c r="AS29" i="1"/>
  <c r="AS33" i="1"/>
  <c r="BV36" i="1"/>
  <c r="AS40" i="1"/>
  <c r="AA47" i="1"/>
  <c r="BV50" i="1"/>
  <c r="BV58" i="1"/>
  <c r="AA59" i="1"/>
  <c r="AA60" i="1"/>
  <c r="AS63" i="1"/>
  <c r="AA64" i="1"/>
  <c r="AS72" i="1"/>
  <c r="AU74" i="1"/>
  <c r="BW74" i="1"/>
  <c r="E74" i="1"/>
  <c r="AT94" i="1"/>
  <c r="AU94" i="1"/>
  <c r="BW97" i="1"/>
  <c r="E97" i="1"/>
  <c r="E99" i="1"/>
  <c r="BW99" i="1"/>
  <c r="AT52" i="1"/>
  <c r="AU59" i="1"/>
  <c r="AT59" i="1"/>
  <c r="AT73" i="1"/>
  <c r="AU73" i="1"/>
  <c r="AT182" i="1"/>
  <c r="AU182" i="1"/>
  <c r="AA35" i="1"/>
  <c r="AT44" i="1"/>
  <c r="AU45" i="1"/>
  <c r="AT45" i="1"/>
  <c r="AS47" i="1"/>
  <c r="AU55" i="1"/>
  <c r="BW55" i="1"/>
  <c r="E55" i="1"/>
  <c r="BW62" i="1"/>
  <c r="AU64" i="1"/>
  <c r="E64" i="1"/>
  <c r="BW64" i="1"/>
  <c r="E67" i="1"/>
  <c r="AA76" i="1"/>
  <c r="BW84" i="1"/>
  <c r="E84" i="1"/>
  <c r="BW88" i="1"/>
  <c r="E88" i="1"/>
  <c r="BW90" i="1"/>
  <c r="E90" i="1"/>
  <c r="AA92" i="1"/>
  <c r="E68" i="1"/>
  <c r="BW68" i="1"/>
  <c r="AT188" i="1"/>
  <c r="AU188" i="1"/>
  <c r="BV26" i="1"/>
  <c r="BV34" i="1"/>
  <c r="AA27" i="1"/>
  <c r="AS35" i="1"/>
  <c r="AA37" i="1"/>
  <c r="AS38" i="1"/>
  <c r="AA40" i="1"/>
  <c r="AA41" i="1"/>
  <c r="AA43" i="1"/>
  <c r="BW49" i="1"/>
  <c r="AA52" i="1"/>
  <c r="AU52" i="1" s="1"/>
  <c r="AT55" i="1"/>
  <c r="BW57" i="1"/>
  <c r="BV59" i="1"/>
  <c r="BV60" i="1"/>
  <c r="AS62" i="1"/>
  <c r="AT69" i="1"/>
  <c r="AU69" i="1"/>
  <c r="AS70" i="1"/>
  <c r="AS71" i="1"/>
  <c r="AA72" i="1"/>
  <c r="E78" i="1"/>
  <c r="AS81" i="1"/>
  <c r="AS91" i="1"/>
  <c r="AA96" i="1"/>
  <c r="AA31" i="1"/>
  <c r="AS37" i="1"/>
  <c r="BV45" i="1"/>
  <c r="AS68" i="1"/>
  <c r="E72" i="1"/>
  <c r="BW72" i="1"/>
  <c r="E81" i="1"/>
  <c r="BW81" i="1"/>
  <c r="AT85" i="1"/>
  <c r="AU85" i="1"/>
  <c r="BV86" i="1"/>
  <c r="BW94" i="1"/>
  <c r="E94" i="1"/>
  <c r="AU100" i="1"/>
  <c r="AT100" i="1"/>
  <c r="AS27" i="1"/>
  <c r="AA39" i="1"/>
  <c r="BW40" i="1"/>
  <c r="AA42" i="1"/>
  <c r="AU42" i="1" s="1"/>
  <c r="AS43" i="1"/>
  <c r="BV47" i="1"/>
  <c r="AS56" i="1"/>
  <c r="AA61" i="1"/>
  <c r="BW70" i="1"/>
  <c r="E70" i="1"/>
  <c r="BV29" i="1"/>
  <c r="BV42" i="1"/>
  <c r="AS48" i="1"/>
  <c r="BV51" i="1"/>
  <c r="BV52" i="1"/>
  <c r="AS54" i="1"/>
  <c r="AS61" i="1"/>
  <c r="E63" i="1"/>
  <c r="BV75" i="1"/>
  <c r="BW98" i="1"/>
  <c r="E98" i="1"/>
  <c r="BW41" i="1"/>
  <c r="AS25" i="1"/>
  <c r="AA26" i="1"/>
  <c r="AU26" i="1" s="1"/>
  <c r="AS32" i="1"/>
  <c r="AS34" i="1"/>
  <c r="BW43" i="1"/>
  <c r="AA44" i="1"/>
  <c r="AU44" i="1" s="1"/>
  <c r="AU49" i="1"/>
  <c r="E49" i="1" s="1"/>
  <c r="AT49" i="1"/>
  <c r="AS50" i="1"/>
  <c r="AA56" i="1"/>
  <c r="AU57" i="1"/>
  <c r="E57" i="1" s="1"/>
  <c r="AT57" i="1"/>
  <c r="AS58" i="1"/>
  <c r="AT65" i="1"/>
  <c r="AU65" i="1"/>
  <c r="AS66" i="1"/>
  <c r="AT67" i="1"/>
  <c r="AU67" i="1"/>
  <c r="AA68" i="1"/>
  <c r="AA75" i="1"/>
  <c r="AT75" i="1"/>
  <c r="AU75" i="1"/>
  <c r="BW76" i="1"/>
  <c r="E76" i="1"/>
  <c r="BW80" i="1"/>
  <c r="E80" i="1"/>
  <c r="BW82" i="1"/>
  <c r="E82" i="1"/>
  <c r="AA84" i="1"/>
  <c r="BW92" i="1"/>
  <c r="E92" i="1"/>
  <c r="AS82" i="1"/>
  <c r="AA83" i="1"/>
  <c r="AS90" i="1"/>
  <c r="AA91" i="1"/>
  <c r="BW100" i="1"/>
  <c r="E100" i="1"/>
  <c r="AA105" i="1"/>
  <c r="AU108" i="1"/>
  <c r="AT108" i="1"/>
  <c r="BV111" i="1"/>
  <c r="BW112" i="1"/>
  <c r="E112" i="1"/>
  <c r="AU131" i="1"/>
  <c r="AT131" i="1"/>
  <c r="E107" i="1"/>
  <c r="BW107" i="1"/>
  <c r="BW108" i="1"/>
  <c r="E108" i="1"/>
  <c r="AS76" i="1"/>
  <c r="AA77" i="1"/>
  <c r="AS84" i="1"/>
  <c r="AA85" i="1"/>
  <c r="AS92" i="1"/>
  <c r="BV95" i="1"/>
  <c r="AS96" i="1"/>
  <c r="AU116" i="1"/>
  <c r="AT116" i="1"/>
  <c r="AT118" i="1"/>
  <c r="AU118" i="1"/>
  <c r="AU124" i="1"/>
  <c r="AT124" i="1"/>
  <c r="BV77" i="1"/>
  <c r="BV85" i="1"/>
  <c r="BV93" i="1"/>
  <c r="AT95" i="1"/>
  <c r="BV96" i="1"/>
  <c r="BV102" i="1"/>
  <c r="AA104" i="1"/>
  <c r="BW116" i="1"/>
  <c r="E116" i="1"/>
  <c r="BV118" i="1"/>
  <c r="AU122" i="1"/>
  <c r="AT122" i="1"/>
  <c r="AS78" i="1"/>
  <c r="AA79" i="1"/>
  <c r="BW83" i="1"/>
  <c r="AS86" i="1"/>
  <c r="AA87" i="1"/>
  <c r="BW91" i="1"/>
  <c r="AS97" i="1"/>
  <c r="AU102" i="1"/>
  <c r="AT102" i="1"/>
  <c r="BW104" i="1"/>
  <c r="E104" i="1"/>
  <c r="BW121" i="1"/>
  <c r="E121" i="1"/>
  <c r="BV79" i="1"/>
  <c r="BV87" i="1"/>
  <c r="AA97" i="1"/>
  <c r="BV101" i="1"/>
  <c r="AA103" i="1"/>
  <c r="BV103" i="1"/>
  <c r="AA106" i="1"/>
  <c r="BV110" i="1"/>
  <c r="AS80" i="1"/>
  <c r="AA81" i="1"/>
  <c r="AS88" i="1"/>
  <c r="AA89" i="1"/>
  <c r="AU98" i="1"/>
  <c r="AT98" i="1"/>
  <c r="AS99" i="1"/>
  <c r="AU104" i="1"/>
  <c r="AT104" i="1"/>
  <c r="BV105" i="1"/>
  <c r="BV109" i="1"/>
  <c r="BW119" i="1"/>
  <c r="E119" i="1"/>
  <c r="AU120" i="1"/>
  <c r="AT120" i="1"/>
  <c r="AS107" i="1"/>
  <c r="AS113" i="1"/>
  <c r="BV117" i="1"/>
  <c r="AA123" i="1"/>
  <c r="E129" i="1"/>
  <c r="BW129" i="1"/>
  <c r="E149" i="1"/>
  <c r="BW149" i="1"/>
  <c r="AA112" i="1"/>
  <c r="BW114" i="1"/>
  <c r="E114" i="1"/>
  <c r="AU123" i="1"/>
  <c r="AT123" i="1"/>
  <c r="E123" i="1"/>
  <c r="BW123" i="1"/>
  <c r="AU133" i="1"/>
  <c r="AT133" i="1"/>
  <c r="AS105" i="1"/>
  <c r="AT110" i="1"/>
  <c r="AA113" i="1"/>
  <c r="AT114" i="1"/>
  <c r="AS115" i="1"/>
  <c r="AA122" i="1"/>
  <c r="BW124" i="1"/>
  <c r="E124" i="1"/>
  <c r="E142" i="1"/>
  <c r="BW142" i="1"/>
  <c r="AU127" i="1"/>
  <c r="AT127" i="1"/>
  <c r="AS103" i="1"/>
  <c r="AS111" i="1"/>
  <c r="BV113" i="1"/>
  <c r="AA114" i="1"/>
  <c r="AA115" i="1"/>
  <c r="AS117" i="1"/>
  <c r="E122" i="1"/>
  <c r="AU126" i="1"/>
  <c r="AT126" i="1"/>
  <c r="AS135" i="1"/>
  <c r="E139" i="1"/>
  <c r="BW139" i="1"/>
  <c r="E147" i="1"/>
  <c r="BW147" i="1"/>
  <c r="AU125" i="1"/>
  <c r="AT125" i="1"/>
  <c r="AA98" i="1"/>
  <c r="AA100" i="1"/>
  <c r="AS101" i="1"/>
  <c r="BV106" i="1"/>
  <c r="AA108" i="1"/>
  <c r="AS109" i="1"/>
  <c r="BV115" i="1"/>
  <c r="AA117" i="1"/>
  <c r="BV120" i="1"/>
  <c r="AS121" i="1"/>
  <c r="AU129" i="1"/>
  <c r="AT129" i="1"/>
  <c r="AA127" i="1"/>
  <c r="AS136" i="1"/>
  <c r="E143" i="1"/>
  <c r="BW143" i="1"/>
  <c r="E145" i="1"/>
  <c r="BW145" i="1"/>
  <c r="AT148" i="1"/>
  <c r="AU148" i="1"/>
  <c r="AT152" i="1"/>
  <c r="AU152" i="1"/>
  <c r="BW153" i="1"/>
  <c r="AU175" i="1"/>
  <c r="AT175" i="1"/>
  <c r="E181" i="1"/>
  <c r="BW181" i="1"/>
  <c r="BW125" i="1"/>
  <c r="BV126" i="1"/>
  <c r="AA130" i="1"/>
  <c r="AS130" i="1"/>
  <c r="BV133" i="1"/>
  <c r="AS137" i="1"/>
  <c r="BV141" i="1"/>
  <c r="BV150" i="1"/>
  <c r="E155" i="1"/>
  <c r="BW155" i="1"/>
  <c r="BV156" i="1"/>
  <c r="AU170" i="1"/>
  <c r="AT170" i="1"/>
  <c r="BV127" i="1"/>
  <c r="AA131" i="1"/>
  <c r="BV136" i="1"/>
  <c r="AA137" i="1"/>
  <c r="AS140" i="1"/>
  <c r="AT149" i="1"/>
  <c r="AU149" i="1"/>
  <c r="E151" i="1"/>
  <c r="BW151" i="1"/>
  <c r="BV130" i="1"/>
  <c r="AA134" i="1"/>
  <c r="AS134" i="1"/>
  <c r="AS143" i="1"/>
  <c r="E167" i="1"/>
  <c r="BW167" i="1"/>
  <c r="AA128" i="1"/>
  <c r="BV131" i="1"/>
  <c r="AA135" i="1"/>
  <c r="AS139" i="1"/>
  <c r="AT141" i="1"/>
  <c r="AU141" i="1"/>
  <c r="E144" i="1"/>
  <c r="BW144" i="1"/>
  <c r="E148" i="1"/>
  <c r="BW148" i="1"/>
  <c r="BW152" i="1"/>
  <c r="E152" i="1"/>
  <c r="AA129" i="1"/>
  <c r="BV134" i="1"/>
  <c r="BV137" i="1"/>
  <c r="AS138" i="1"/>
  <c r="E138" i="1"/>
  <c r="BW138" i="1"/>
  <c r="E140" i="1"/>
  <c r="BW140" i="1"/>
  <c r="BW146" i="1"/>
  <c r="AT150" i="1"/>
  <c r="AU150" i="1"/>
  <c r="BW154" i="1"/>
  <c r="E154" i="1"/>
  <c r="BV162" i="1"/>
  <c r="BV128" i="1"/>
  <c r="AA132" i="1"/>
  <c r="AS132" i="1"/>
  <c r="BV135" i="1"/>
  <c r="AA138" i="1"/>
  <c r="AS146" i="1"/>
  <c r="AU159" i="1"/>
  <c r="AT159" i="1"/>
  <c r="AA157" i="1"/>
  <c r="BV160" i="1"/>
  <c r="AA161" i="1"/>
  <c r="BV165" i="1"/>
  <c r="AS168" i="1"/>
  <c r="BW171" i="1"/>
  <c r="AS173" i="1"/>
  <c r="AA180" i="1"/>
  <c r="AT180" i="1"/>
  <c r="AU180" i="1"/>
  <c r="AA182" i="1"/>
  <c r="BV185" i="1"/>
  <c r="BW194" i="1"/>
  <c r="E194" i="1"/>
  <c r="BW196" i="1"/>
  <c r="E196" i="1"/>
  <c r="AU198" i="1"/>
  <c r="AT198" i="1"/>
  <c r="AS151" i="1"/>
  <c r="BV158" i="1"/>
  <c r="AA159" i="1"/>
  <c r="BV163" i="1"/>
  <c r="AS166" i="1"/>
  <c r="BW169" i="1"/>
  <c r="AS171" i="1"/>
  <c r="BV174" i="1"/>
  <c r="AA175" i="1"/>
  <c r="E188" i="1"/>
  <c r="BW188" i="1"/>
  <c r="AA191" i="1"/>
  <c r="BV191" i="1"/>
  <c r="AT192" i="1"/>
  <c r="AU192" i="1"/>
  <c r="BW198" i="1"/>
  <c r="E198" i="1"/>
  <c r="BW200" i="1"/>
  <c r="E200" i="1"/>
  <c r="AU202" i="1"/>
  <c r="AT202" i="1"/>
  <c r="BW202" i="1"/>
  <c r="E202" i="1"/>
  <c r="AU154" i="1"/>
  <c r="BV161" i="1"/>
  <c r="AS164" i="1"/>
  <c r="AS169" i="1"/>
  <c r="BV172" i="1"/>
  <c r="AA173" i="1"/>
  <c r="AA179" i="1"/>
  <c r="BV180" i="1"/>
  <c r="AT184" i="1"/>
  <c r="AU184" i="1"/>
  <c r="BW187" i="1"/>
  <c r="E187" i="1"/>
  <c r="AT194" i="1"/>
  <c r="AU194" i="1"/>
  <c r="AT196" i="1"/>
  <c r="AU196" i="1"/>
  <c r="AA200" i="1"/>
  <c r="AS144" i="1"/>
  <c r="AS155" i="1"/>
  <c r="AS156" i="1"/>
  <c r="AU157" i="1"/>
  <c r="AS162" i="1"/>
  <c r="AS167" i="1"/>
  <c r="BV170" i="1"/>
  <c r="AT177" i="1"/>
  <c r="AU177" i="1"/>
  <c r="E178" i="1"/>
  <c r="BW178" i="1"/>
  <c r="BW179" i="1"/>
  <c r="E179" i="1"/>
  <c r="AA184" i="1"/>
  <c r="BV184" i="1"/>
  <c r="AT190" i="1"/>
  <c r="AU190" i="1"/>
  <c r="BV190" i="1"/>
  <c r="AU200" i="1"/>
  <c r="AT200" i="1"/>
  <c r="AS145" i="1"/>
  <c r="AS160" i="1"/>
  <c r="AU165" i="1"/>
  <c r="AT165" i="1"/>
  <c r="BV168" i="1"/>
  <c r="AU176" i="1"/>
  <c r="AT176" i="1"/>
  <c r="AT178" i="1"/>
  <c r="AU178" i="1"/>
  <c r="AT179" i="1"/>
  <c r="AU179" i="1"/>
  <c r="AT186" i="1"/>
  <c r="AU186" i="1"/>
  <c r="BW186" i="1"/>
  <c r="E186" i="1"/>
  <c r="AT193" i="1"/>
  <c r="AU193" i="1"/>
  <c r="BW193" i="1"/>
  <c r="E193" i="1"/>
  <c r="BW195" i="1"/>
  <c r="E195" i="1"/>
  <c r="BW199" i="1"/>
  <c r="E199" i="1"/>
  <c r="AU158" i="1"/>
  <c r="AT158" i="1"/>
  <c r="AU163" i="1"/>
  <c r="AT163" i="1"/>
  <c r="BV166" i="1"/>
  <c r="AU174" i="1"/>
  <c r="AT174" i="1"/>
  <c r="BV176" i="1"/>
  <c r="AA178" i="1"/>
  <c r="AA183" i="1"/>
  <c r="AA186" i="1"/>
  <c r="AA189" i="1"/>
  <c r="BW189" i="1"/>
  <c r="E189" i="1"/>
  <c r="BW204" i="1"/>
  <c r="E204" i="1"/>
  <c r="AS147" i="1"/>
  <c r="AS153" i="1"/>
  <c r="AU161" i="1"/>
  <c r="AT161" i="1"/>
  <c r="BV164" i="1"/>
  <c r="AU172" i="1"/>
  <c r="AT172" i="1"/>
  <c r="AT181" i="1"/>
  <c r="AU181" i="1"/>
  <c r="E182" i="1"/>
  <c r="BW182" i="1"/>
  <c r="BW183" i="1"/>
  <c r="E183" i="1"/>
  <c r="AT185" i="1"/>
  <c r="AU185" i="1"/>
  <c r="BV201" i="1"/>
  <c r="AA201" i="1"/>
  <c r="AS189" i="1"/>
  <c r="E197" i="1"/>
  <c r="AS199" i="1"/>
  <c r="AA199" i="1"/>
  <c r="AS203" i="1"/>
  <c r="AS187" i="1"/>
  <c r="AS195" i="1"/>
  <c r="AS197" i="1"/>
  <c r="BV203" i="1"/>
  <c r="AU204" i="1"/>
  <c r="AT204" i="1"/>
  <c r="AS201" i="1"/>
  <c r="BW170" i="1" l="1"/>
  <c r="E170" i="1"/>
  <c r="E141" i="1"/>
  <c r="BW141" i="1"/>
  <c r="AU48" i="1"/>
  <c r="AT48" i="1"/>
  <c r="AU38" i="1"/>
  <c r="E38" i="1" s="1"/>
  <c r="AT38" i="1"/>
  <c r="AU33" i="1"/>
  <c r="E33" i="1" s="1"/>
  <c r="AT33" i="1"/>
  <c r="AU160" i="1"/>
  <c r="AT160" i="1"/>
  <c r="AU167" i="1"/>
  <c r="AT167" i="1"/>
  <c r="BW162" i="1"/>
  <c r="E162" i="1"/>
  <c r="E131" i="1"/>
  <c r="BW131" i="1"/>
  <c r="E127" i="1"/>
  <c r="BW127" i="1"/>
  <c r="AT137" i="1"/>
  <c r="AU137" i="1"/>
  <c r="BW120" i="1"/>
  <c r="E120" i="1"/>
  <c r="AU103" i="1"/>
  <c r="AT103" i="1"/>
  <c r="AU115" i="1"/>
  <c r="AT115" i="1"/>
  <c r="BW102" i="1"/>
  <c r="E102" i="1"/>
  <c r="AU84" i="1"/>
  <c r="AT84" i="1"/>
  <c r="BW42" i="1"/>
  <c r="E42" i="1"/>
  <c r="AT68" i="1"/>
  <c r="AU68" i="1"/>
  <c r="AT29" i="1"/>
  <c r="AU29" i="1"/>
  <c r="E29" i="1" s="1"/>
  <c r="BW73" i="1"/>
  <c r="E73" i="1"/>
  <c r="AT199" i="1"/>
  <c r="AU199" i="1"/>
  <c r="BW103" i="1"/>
  <c r="E103" i="1"/>
  <c r="BW203" i="1"/>
  <c r="E203" i="1"/>
  <c r="AT189" i="1"/>
  <c r="AU189" i="1"/>
  <c r="AT153" i="1"/>
  <c r="AU153" i="1"/>
  <c r="AT145" i="1"/>
  <c r="AU145" i="1"/>
  <c r="AU162" i="1"/>
  <c r="AT162" i="1"/>
  <c r="BW191" i="1"/>
  <c r="E191" i="1"/>
  <c r="AU166" i="1"/>
  <c r="AT166" i="1"/>
  <c r="AU173" i="1"/>
  <c r="AT173" i="1"/>
  <c r="E133" i="1"/>
  <c r="BW133" i="1"/>
  <c r="E101" i="1"/>
  <c r="BW101" i="1"/>
  <c r="AU78" i="1"/>
  <c r="AT78" i="1"/>
  <c r="BW96" i="1"/>
  <c r="E96" i="1"/>
  <c r="BW75" i="1"/>
  <c r="E75" i="1"/>
  <c r="BW29" i="1"/>
  <c r="BW86" i="1"/>
  <c r="E86" i="1"/>
  <c r="BW45" i="1"/>
  <c r="E45" i="1"/>
  <c r="AT71" i="1"/>
  <c r="AU71" i="1"/>
  <c r="AU35" i="1"/>
  <c r="E35" i="1" s="1"/>
  <c r="AT35" i="1"/>
  <c r="BW37" i="1"/>
  <c r="E184" i="1"/>
  <c r="BW184" i="1"/>
  <c r="AT197" i="1"/>
  <c r="AU197" i="1"/>
  <c r="AT147" i="1"/>
  <c r="AU147" i="1"/>
  <c r="BW172" i="1"/>
  <c r="E172" i="1"/>
  <c r="E163" i="1"/>
  <c r="BW163" i="1"/>
  <c r="AT146" i="1"/>
  <c r="AU146" i="1"/>
  <c r="AU138" i="1"/>
  <c r="AT138" i="1"/>
  <c r="AU130" i="1"/>
  <c r="AT130" i="1"/>
  <c r="E115" i="1"/>
  <c r="BW115" i="1"/>
  <c r="E109" i="1"/>
  <c r="BW109" i="1"/>
  <c r="AU88" i="1"/>
  <c r="AT88" i="1"/>
  <c r="AU76" i="1"/>
  <c r="AT76" i="1"/>
  <c r="AU90" i="1"/>
  <c r="AT90" i="1"/>
  <c r="AU34" i="1"/>
  <c r="E34" i="1" s="1"/>
  <c r="F34" i="1" s="1"/>
  <c r="AT34" i="1"/>
  <c r="AT37" i="1"/>
  <c r="AU37" i="1"/>
  <c r="E37" i="1" s="1"/>
  <c r="AT70" i="1"/>
  <c r="AU70" i="1"/>
  <c r="BW58" i="1"/>
  <c r="AU51" i="1"/>
  <c r="AT51" i="1"/>
  <c r="AU171" i="1"/>
  <c r="AT171" i="1"/>
  <c r="AU43" i="1"/>
  <c r="E43" i="1" s="1"/>
  <c r="AT43" i="1"/>
  <c r="AT63" i="1"/>
  <c r="AU63" i="1"/>
  <c r="AT195" i="1"/>
  <c r="AU195" i="1"/>
  <c r="BW201" i="1"/>
  <c r="E201" i="1"/>
  <c r="BW176" i="1"/>
  <c r="E176" i="1"/>
  <c r="AU156" i="1"/>
  <c r="AT156" i="1"/>
  <c r="AU169" i="1"/>
  <c r="AT169" i="1"/>
  <c r="AU168" i="1"/>
  <c r="AT168" i="1"/>
  <c r="E137" i="1"/>
  <c r="BW137" i="1"/>
  <c r="BW156" i="1"/>
  <c r="E156" i="1"/>
  <c r="AT136" i="1"/>
  <c r="AU136" i="1"/>
  <c r="AU109" i="1"/>
  <c r="AT109" i="1"/>
  <c r="AU117" i="1"/>
  <c r="AT117" i="1"/>
  <c r="BW117" i="1"/>
  <c r="E117" i="1"/>
  <c r="E105" i="1"/>
  <c r="BW105" i="1"/>
  <c r="E87" i="1"/>
  <c r="BW87" i="1"/>
  <c r="AU97" i="1"/>
  <c r="AT97" i="1"/>
  <c r="BW93" i="1"/>
  <c r="E93" i="1"/>
  <c r="BW111" i="1"/>
  <c r="E111" i="1"/>
  <c r="AT50" i="1"/>
  <c r="AU50" i="1"/>
  <c r="AU32" i="1"/>
  <c r="E32" i="1" s="1"/>
  <c r="AT32" i="1"/>
  <c r="AU61" i="1"/>
  <c r="E61" i="1" s="1"/>
  <c r="AT61" i="1"/>
  <c r="BW34" i="1"/>
  <c r="BW50" i="1"/>
  <c r="E50" i="1"/>
  <c r="BW130" i="1"/>
  <c r="E130" i="1"/>
  <c r="AT121" i="1"/>
  <c r="AU121" i="1"/>
  <c r="E59" i="1"/>
  <c r="BW59" i="1"/>
  <c r="AU41" i="1"/>
  <c r="E41" i="1" s="1"/>
  <c r="AT41" i="1"/>
  <c r="AT187" i="1"/>
  <c r="AU187" i="1"/>
  <c r="E190" i="1"/>
  <c r="BW190" i="1"/>
  <c r="AT155" i="1"/>
  <c r="AU155" i="1"/>
  <c r="AU164" i="1"/>
  <c r="AT164" i="1"/>
  <c r="BW158" i="1"/>
  <c r="E158" i="1"/>
  <c r="BW185" i="1"/>
  <c r="E185" i="1"/>
  <c r="E165" i="1"/>
  <c r="BW165" i="1"/>
  <c r="E135" i="1"/>
  <c r="BW135" i="1"/>
  <c r="BW134" i="1"/>
  <c r="E134" i="1"/>
  <c r="AT143" i="1"/>
  <c r="AU143" i="1"/>
  <c r="AT140" i="1"/>
  <c r="AU140" i="1"/>
  <c r="BW126" i="1"/>
  <c r="E126" i="1"/>
  <c r="AU105" i="1"/>
  <c r="AT105" i="1"/>
  <c r="AU113" i="1"/>
  <c r="AT113" i="1"/>
  <c r="AU80" i="1"/>
  <c r="AT80" i="1"/>
  <c r="E79" i="1"/>
  <c r="BW79" i="1"/>
  <c r="BW118" i="1"/>
  <c r="E118" i="1"/>
  <c r="E85" i="1"/>
  <c r="BW85" i="1"/>
  <c r="AU96" i="1"/>
  <c r="AT96" i="1"/>
  <c r="AU82" i="1"/>
  <c r="AT82" i="1"/>
  <c r="AT66" i="1"/>
  <c r="AU66" i="1"/>
  <c r="AU54" i="1"/>
  <c r="E54" i="1" s="1"/>
  <c r="AT54" i="1"/>
  <c r="AT27" i="1"/>
  <c r="AU27" i="1"/>
  <c r="E26" i="1"/>
  <c r="BW26" i="1"/>
  <c r="E48" i="1"/>
  <c r="BW48" i="1"/>
  <c r="BW27" i="1"/>
  <c r="E27" i="1"/>
  <c r="BW180" i="1"/>
  <c r="E180" i="1"/>
  <c r="BW128" i="1"/>
  <c r="E128" i="1"/>
  <c r="AU135" i="1"/>
  <c r="AT135" i="1"/>
  <c r="AT58" i="1"/>
  <c r="AU58" i="1"/>
  <c r="E58" i="1" s="1"/>
  <c r="AT203" i="1"/>
  <c r="AU203" i="1"/>
  <c r="BW168" i="1"/>
  <c r="E168" i="1"/>
  <c r="AT144" i="1"/>
  <c r="AU144" i="1"/>
  <c r="E161" i="1"/>
  <c r="BW161" i="1"/>
  <c r="AT151" i="1"/>
  <c r="AU151" i="1"/>
  <c r="AU132" i="1"/>
  <c r="AT132" i="1"/>
  <c r="AU134" i="1"/>
  <c r="AT134" i="1"/>
  <c r="BW106" i="1"/>
  <c r="E106" i="1"/>
  <c r="AU107" i="1"/>
  <c r="AT107" i="1"/>
  <c r="BW110" i="1"/>
  <c r="E110" i="1"/>
  <c r="E77" i="1"/>
  <c r="BW77" i="1"/>
  <c r="BW95" i="1"/>
  <c r="E95" i="1"/>
  <c r="AU25" i="1"/>
  <c r="E25" i="1" s="1"/>
  <c r="AT25" i="1"/>
  <c r="BW52" i="1"/>
  <c r="E52" i="1"/>
  <c r="AU56" i="1"/>
  <c r="E56" i="1" s="1"/>
  <c r="AT56" i="1"/>
  <c r="AT91" i="1"/>
  <c r="AU91" i="1"/>
  <c r="AU62" i="1"/>
  <c r="E62" i="1" s="1"/>
  <c r="AT62" i="1"/>
  <c r="AU47" i="1"/>
  <c r="AT47" i="1"/>
  <c r="AT72" i="1"/>
  <c r="AU72" i="1"/>
  <c r="AU40" i="1"/>
  <c r="E40" i="1" s="1"/>
  <c r="AT40" i="1"/>
  <c r="AU46" i="1"/>
  <c r="E46" i="1" s="1"/>
  <c r="AT46" i="1"/>
  <c r="AU111" i="1"/>
  <c r="AT111" i="1"/>
  <c r="AT201" i="1"/>
  <c r="AU201" i="1"/>
  <c r="BW164" i="1"/>
  <c r="E164" i="1"/>
  <c r="BW166" i="1"/>
  <c r="E166" i="1"/>
  <c r="BW174" i="1"/>
  <c r="E174" i="1"/>
  <c r="BW160" i="1"/>
  <c r="E160" i="1"/>
  <c r="AU139" i="1"/>
  <c r="AT139" i="1"/>
  <c r="BW136" i="1"/>
  <c r="E136" i="1"/>
  <c r="E150" i="1"/>
  <c r="BW150" i="1"/>
  <c r="AU101" i="1"/>
  <c r="AT101" i="1"/>
  <c r="E113" i="1"/>
  <c r="BW113" i="1"/>
  <c r="AU99" i="1"/>
  <c r="AT99" i="1"/>
  <c r="AU86" i="1"/>
  <c r="AT86" i="1"/>
  <c r="AU92" i="1"/>
  <c r="AT92" i="1"/>
  <c r="E51" i="1"/>
  <c r="BW51" i="1"/>
  <c r="BW47" i="1"/>
  <c r="E47" i="1"/>
  <c r="AT81" i="1"/>
  <c r="AU81" i="1"/>
  <c r="BW60" i="1"/>
  <c r="E60" i="1"/>
  <c r="E36" i="1"/>
  <c r="BW36" i="1"/>
  <c r="BW44" i="1"/>
  <c r="E44" i="1"/>
  <c r="F58" i="1" l="1"/>
  <c r="F31" i="1"/>
  <c r="F37" i="1"/>
  <c r="F29" i="1"/>
  <c r="F30" i="1"/>
  <c r="F28" i="1"/>
  <c r="F51" i="1"/>
  <c r="F60" i="1"/>
  <c r="F45" i="1"/>
  <c r="F56" i="1"/>
  <c r="F48" i="1"/>
  <c r="F32" i="1"/>
  <c r="F43" i="1"/>
  <c r="F52" i="1"/>
  <c r="F50" i="1"/>
  <c r="F42" i="1"/>
  <c r="F47" i="1"/>
  <c r="F26" i="1"/>
  <c r="F41" i="1"/>
  <c r="F55" i="1"/>
  <c r="F33" i="1"/>
  <c r="F44" i="1"/>
  <c r="F53" i="1"/>
  <c r="F46" i="1"/>
  <c r="F62" i="1"/>
  <c r="F25" i="1"/>
  <c r="F59" i="1"/>
  <c r="F35" i="1"/>
  <c r="F38" i="1"/>
  <c r="F57" i="1"/>
  <c r="F36" i="1"/>
  <c r="F27" i="1"/>
  <c r="F39" i="1"/>
  <c r="F40" i="1"/>
  <c r="F54" i="1"/>
  <c r="F61" i="1"/>
  <c r="F49" i="1"/>
</calcChain>
</file>

<file path=xl/sharedStrings.xml><?xml version="1.0" encoding="utf-8"?>
<sst xmlns="http://schemas.openxmlformats.org/spreadsheetml/2006/main" count="2405" uniqueCount="405">
  <si>
    <t>HIFIS Service Selection Process - Results</t>
  </si>
  <si>
    <t>Information given</t>
  </si>
  <si>
    <t>Calculation</t>
  </si>
  <si>
    <t>Information Given</t>
  </si>
  <si>
    <t>Information</t>
  </si>
  <si>
    <t>Service Group</t>
  </si>
  <si>
    <t>Overall Results</t>
  </si>
  <si>
    <t>First evaluation Round</t>
  </si>
  <si>
    <t>Second evaluation Round/  Iteration</t>
  </si>
  <si>
    <t>Third Evaluation Round/ Iteration</t>
  </si>
  <si>
    <t>Service Type</t>
  </si>
  <si>
    <t>Service</t>
  </si>
  <si>
    <t>Service Provider</t>
  </si>
  <si>
    <t>Service reached</t>
  </si>
  <si>
    <t>Summarized Points
1st-3rd Iteration
(max. 18,68)</t>
  </si>
  <si>
    <t>Integration Rank (=Integration Priority)</t>
  </si>
  <si>
    <t>Service is provided for free</t>
  </si>
  <si>
    <t>Service is provided by a Helmholtz center</t>
  </si>
  <si>
    <t>Services are capable for HIFIS* cloud provisioning</t>
  </si>
  <si>
    <t>Service explicitly supports scientists/ their processes</t>
  </si>
  <si>
    <t>Broad range of centers is interested in using the service</t>
  </si>
  <si>
    <t>Broad range of communities/ user groups is interested in using the service</t>
  </si>
  <si>
    <t>Service is named in the HIFIS proposal</t>
  </si>
  <si>
    <t>Service is open source</t>
  </si>
  <si>
    <t>Evaluation "Service is provided for free"</t>
  </si>
  <si>
    <t>Evaluation "Service is provided by a Helmholtz center"</t>
  </si>
  <si>
    <t>Evaluation "Services are capable for HIFIS* cloud provisioning"</t>
  </si>
  <si>
    <t>Evaluation "Service explicitly supports scientists/ their processes"</t>
  </si>
  <si>
    <t>Evaluation "Broad range of centers is interested in using the service"</t>
  </si>
  <si>
    <t>Evaluation "Broad range of communities/ user groups is interested in using the service"</t>
  </si>
  <si>
    <t>Resulting points
(max. 7,72)</t>
  </si>
  <si>
    <t>Service uses no proprietary data formats/ interfaces (no vendor lock)</t>
  </si>
  <si>
    <t>Service is capable to use Helmholtz AAI</t>
  </si>
  <si>
    <t>Service is ready to get integrated into Helmholtz cloud</t>
  </si>
  <si>
    <t xml:space="preserve">Service may be made available for external users </t>
  </si>
  <si>
    <t>Service has a promising long-term perspective</t>
  </si>
  <si>
    <t>Evaluation "Service uses no proprietary data formats"</t>
  </si>
  <si>
    <t>Evaluation "Service is capable to use Helmholtz AAI"</t>
  </si>
  <si>
    <t>Evaluation "Service is ready to get integrated into Helmholtz cloud"</t>
  </si>
  <si>
    <t>Evaluation "Service may be made available for external users"</t>
  </si>
  <si>
    <t>Evaluation "Service has a promising long-term perspective"</t>
  </si>
  <si>
    <t>Resulting Points
(max. 7,92)</t>
  </si>
  <si>
    <t>Summarized Points
1st + 2nd Iteration</t>
  </si>
  <si>
    <t>Service meets data protection and IT security requirements</t>
  </si>
  <si>
    <t>Service supports user deprovisioning</t>
  </si>
  <si>
    <t>Service provider must be able to provide the service under increased load of Helmholtz users (scalability)</t>
  </si>
  <si>
    <t>Service provider has policies regarding the access to offered Helmholtz cloud services</t>
  </si>
  <si>
    <t>Service provider established backup for service data
(only applicable for services that store data)</t>
  </si>
  <si>
    <t>Service supports incubator interconnection (all platforms)</t>
  </si>
  <si>
    <t>Service integration is easy to perform</t>
  </si>
  <si>
    <t>User effort to enable the service is as low as possible</t>
  </si>
  <si>
    <t>Service supports open access APIs etc.</t>
  </si>
  <si>
    <t>Service providers are equally distributed among the Helmholtz centers</t>
  </si>
  <si>
    <t>Service provider is certified*</t>
  </si>
  <si>
    <t>Service provider established processes to meet (legal) requirements concerning the deletion of data (data protection relevant)/ storage of data*</t>
  </si>
  <si>
    <t>Evaluation  "Service meets data protection and IT security requirements"</t>
  </si>
  <si>
    <t>Evaluation "Service supports user deprovisioning"</t>
  </si>
  <si>
    <t>Evaluation  "Service provider must be able to provide the service under increased load of Helmholtz users (scalability)"</t>
  </si>
  <si>
    <t>Evaluation  "Service provider has policies regarding the access to offered Helmholtz cloud services"</t>
  </si>
  <si>
    <t>Evaluation "Service provider established backup for service data
(only applicable for services that store data)"</t>
  </si>
  <si>
    <t>Evaluation  "Service supports incubator interconnection (all platforms)"</t>
  </si>
  <si>
    <t>Evaluation "Service integration is easy to perform"</t>
  </si>
  <si>
    <t>Evaluation
"User effort to enable the service is as low as possible"</t>
  </si>
  <si>
    <t>Resulting Points
(max. 3,04)</t>
  </si>
  <si>
    <t>Weighting factor:</t>
  </si>
  <si>
    <t>Points</t>
  </si>
  <si>
    <t>Comment</t>
  </si>
  <si>
    <t>Possible Answers:</t>
  </si>
  <si>
    <t>Resulting Points:</t>
  </si>
  <si>
    <t>Possible Answers</t>
  </si>
  <si>
    <t>Earned Points</t>
  </si>
  <si>
    <t>Earned Points * Weighting Factor</t>
  </si>
  <si>
    <t>3rd Iteration</t>
  </si>
  <si>
    <t>Yes</t>
  </si>
  <si>
    <t>More than 2 Communities interested</t>
  </si>
  <si>
    <t>Up to 4 weeks</t>
  </si>
  <si>
    <t>Yes (Full Service)</t>
  </si>
  <si>
    <t>Promising</t>
  </si>
  <si>
    <t>Multiple platforms supported</t>
  </si>
  <si>
    <t xml:space="preserve">0-3 weeks
</t>
  </si>
  <si>
    <t>No enabling needed</t>
  </si>
  <si>
    <t>2nd Iteration</t>
  </si>
  <si>
    <t>No</t>
  </si>
  <si>
    <t>2 Communities interested</t>
  </si>
  <si>
    <t>Up to 2 months</t>
  </si>
  <si>
    <t>Yes (Limited Service)</t>
  </si>
  <si>
    <t>Unknown</t>
  </si>
  <si>
    <t>One platform supported</t>
  </si>
  <si>
    <t xml:space="preserve">4-6 weeks
</t>
  </si>
  <si>
    <t>User can enable service</t>
  </si>
  <si>
    <t>1st Iteration</t>
  </si>
  <si>
    <t>No provider</t>
  </si>
  <si>
    <t>1 Community interested</t>
  </si>
  <si>
    <t>Up to 6 months</t>
  </si>
  <si>
    <t>Terrible</t>
  </si>
  <si>
    <t>No platform supported</t>
  </si>
  <si>
    <t xml:space="preserve">7-9 weeks
</t>
  </si>
  <si>
    <t xml:space="preserve">Admin can enable service </t>
  </si>
  <si>
    <t>Not applicable</t>
  </si>
  <si>
    <t>0 Communities interested</t>
  </si>
  <si>
    <t>Up to 1 year</t>
  </si>
  <si>
    <t xml:space="preserve">10-12 weeks
</t>
  </si>
  <si>
    <t>Longer than 1 year</t>
  </si>
  <si>
    <t>more than 12 weeks</t>
  </si>
  <si>
    <t>Iteration reached</t>
  </si>
  <si>
    <t>Summarized Points 1-3 Iteration</t>
  </si>
  <si>
    <t>Integration Rank</t>
  </si>
  <si>
    <t>Provided for free</t>
  </si>
  <si>
    <t>Helmholtz Center as Provider</t>
  </si>
  <si>
    <t>Cloud provisioning</t>
  </si>
  <si>
    <t>Explicitly supports scientists</t>
  </si>
  <si>
    <t>EmptyColumn</t>
  </si>
  <si>
    <t>Broad range of centers</t>
  </si>
  <si>
    <t>EmptyColumn1</t>
  </si>
  <si>
    <t>Broad range of communities</t>
  </si>
  <si>
    <t>EmptyColumn2</t>
  </si>
  <si>
    <t>Named in HIFIS Proposal</t>
  </si>
  <si>
    <t>Open Source</t>
  </si>
  <si>
    <t>Eval Provided for free</t>
  </si>
  <si>
    <t>Eval Helmholtz Center as Provider</t>
  </si>
  <si>
    <t>Eval Cloud provisioning</t>
  </si>
  <si>
    <t>Eval explicitly supports scientists Points</t>
  </si>
  <si>
    <t>Eval explicitly supports scientists Points * Weighting</t>
  </si>
  <si>
    <t>Eval broad range of centers Points</t>
  </si>
  <si>
    <t>Eval broad range of centers Points * Weighting</t>
  </si>
  <si>
    <t>Eval broad range of communities Points</t>
  </si>
  <si>
    <t>Eval broad range of communities Points * Weighting</t>
  </si>
  <si>
    <t>1st Iteration Points</t>
  </si>
  <si>
    <t>Comment 1st Iteration</t>
  </si>
  <si>
    <t>Data Formats</t>
  </si>
  <si>
    <t>Helmholtz AAI</t>
  </si>
  <si>
    <t>Service Readiness</t>
  </si>
  <si>
    <t>EmptyColumn3</t>
  </si>
  <si>
    <t>External Users</t>
  </si>
  <si>
    <t>EmptyColumn4</t>
  </si>
  <si>
    <t>Long-term perspective</t>
  </si>
  <si>
    <t>EmptyColumn5</t>
  </si>
  <si>
    <t>Eval Data Formats</t>
  </si>
  <si>
    <t>Eval Helmholtz AAI</t>
  </si>
  <si>
    <t>Eval Service Readiness Points</t>
  </si>
  <si>
    <t>Eval Service Readiness Points * Weighting</t>
  </si>
  <si>
    <t>Eval External Users Points</t>
  </si>
  <si>
    <t>Eval External Users Points * Weighting</t>
  </si>
  <si>
    <t>Eval Long-term perspective Points</t>
  </si>
  <si>
    <t>Eval Long-term perspective Points * Weighting</t>
  </si>
  <si>
    <t>2nd Iteration Points</t>
  </si>
  <si>
    <t>Comment 2nd Iteration</t>
  </si>
  <si>
    <t>Summarized Points 1-2 Iteration</t>
  </si>
  <si>
    <t>Data Protection + IT-Security</t>
  </si>
  <si>
    <t>User Deprovisioning</t>
  </si>
  <si>
    <t>Increased Load</t>
  </si>
  <si>
    <t>Policies</t>
  </si>
  <si>
    <t>Backup</t>
  </si>
  <si>
    <t>Incubator Interconnection</t>
  </si>
  <si>
    <t>EmptyColumn6</t>
  </si>
  <si>
    <t>Service Integration</t>
  </si>
  <si>
    <t>EmptyColumn7</t>
  </si>
  <si>
    <t>User effort</t>
  </si>
  <si>
    <t>EmptyColumn8</t>
  </si>
  <si>
    <t>Open Access APIs</t>
  </si>
  <si>
    <t>Equally distributed Service Providers</t>
  </si>
  <si>
    <t>Service Provider certified</t>
  </si>
  <si>
    <t>Service Provider meets legal requirements</t>
  </si>
  <si>
    <t>Eval Data Protection + IT-Security</t>
  </si>
  <si>
    <t>Eval User Deprovisioning</t>
  </si>
  <si>
    <t>Eval Increased Load</t>
  </si>
  <si>
    <t>Eval Policies</t>
  </si>
  <si>
    <t>Eval Backup</t>
  </si>
  <si>
    <t>Eval Incubator Interconnection Points</t>
  </si>
  <si>
    <t>Eval Incubator Interconnection Points * Weighting</t>
  </si>
  <si>
    <t>Eval Service Integration Points</t>
  </si>
  <si>
    <t>Eval Service Integration Points * Weighting</t>
  </si>
  <si>
    <t>Eval User effort Points</t>
  </si>
  <si>
    <t>Eval User Effort Ponts * Weighting</t>
  </si>
  <si>
    <t>3rd Iteration Points</t>
  </si>
  <si>
    <t>Comment 3rd Iteration</t>
  </si>
  <si>
    <t>Comment 3rd Iteration 2</t>
  </si>
  <si>
    <t>Software Development Services</t>
  </si>
  <si>
    <t>GitLab, GitLab-CI (HIFIS Software)</t>
  </si>
  <si>
    <t>HZDR</t>
  </si>
  <si>
    <t>Discussion Channel, Chat</t>
  </si>
  <si>
    <t>Rocket.Chat</t>
  </si>
  <si>
    <t>FZJ</t>
  </si>
  <si>
    <t>On demand compute (offering CPU and GPU ressources)</t>
  </si>
  <si>
    <t>OpenStack HDF Cloud at JSC</t>
  </si>
  <si>
    <t>OpenStack JuCloud</t>
  </si>
  <si>
    <t>Mattermost</t>
  </si>
  <si>
    <t>GitLab, GitLab-CI</t>
  </si>
  <si>
    <t>KIT</t>
  </si>
  <si>
    <t>On demand storage</t>
  </si>
  <si>
    <t>Storage (HDF)</t>
  </si>
  <si>
    <t>JupyterHub Service</t>
  </si>
  <si>
    <t>Data Repository with DOI Service</t>
  </si>
  <si>
    <t>B2SHARE (Invenio)</t>
  </si>
  <si>
    <t>Ticketing Tool, Issue tracker</t>
  </si>
  <si>
    <t>Zammad</t>
  </si>
  <si>
    <t>Sync&amp;Share with Cloud Office</t>
  </si>
  <si>
    <t>bwSync&amp;share (NextCloud)</t>
  </si>
  <si>
    <t>Nextcloud (OnlyOffice)</t>
  </si>
  <si>
    <t>HZB</t>
  </si>
  <si>
    <t>HAICORE (HAICU, HIP)</t>
  </si>
  <si>
    <t>Singularity</t>
  </si>
  <si>
    <t>DESY</t>
  </si>
  <si>
    <t xml:space="preserve">Storage (HDF) </t>
  </si>
  <si>
    <t>GEOMAR</t>
  </si>
  <si>
    <t>JupyterHub Notebooks on HPC</t>
  </si>
  <si>
    <t>Docker</t>
  </si>
  <si>
    <t>DKFZ</t>
  </si>
  <si>
    <t>GPU compute Service</t>
  </si>
  <si>
    <t>HMGU</t>
  </si>
  <si>
    <t>Online Survey Service</t>
  </si>
  <si>
    <t>LimeSurvey</t>
  </si>
  <si>
    <t>OpenStack</t>
  </si>
  <si>
    <t>Cloud Writing/Citing</t>
  </si>
  <si>
    <t>ShareLaTex</t>
  </si>
  <si>
    <t>Project Management with Wiki</t>
  </si>
  <si>
    <t>Redmine</t>
  </si>
  <si>
    <t>Ocean Data View Software</t>
  </si>
  <si>
    <t>ODV</t>
  </si>
  <si>
    <t>AWI</t>
  </si>
  <si>
    <t>Rodare</t>
  </si>
  <si>
    <t>Sensor Management Service</t>
  </si>
  <si>
    <t>Ocean and climate Sensor Management</t>
  </si>
  <si>
    <t>Analytic machines</t>
  </si>
  <si>
    <t>AWI Marketplace</t>
  </si>
  <si>
    <t>Part of JupyterHub</t>
  </si>
  <si>
    <t>Kubernetes Cluster</t>
  </si>
  <si>
    <t>No provision as single service provider, only contribution to Federation</t>
  </si>
  <si>
    <t>Event Management</t>
  </si>
  <si>
    <t>Indico</t>
  </si>
  <si>
    <t>No provision as single service provider, only contribution to Federation
&gt; service canvas was not filled out</t>
  </si>
  <si>
    <t>Mailing list tool</t>
  </si>
  <si>
    <t>Sympa</t>
  </si>
  <si>
    <t>OpenProject</t>
  </si>
  <si>
    <t>JupyterLab</t>
  </si>
  <si>
    <r>
      <rPr>
        <strike/>
        <sz val="10"/>
        <color indexed="2"/>
        <rFont val="Calibri"/>
        <family val="2"/>
        <scheme val="minor"/>
      </rPr>
      <t>DF</t>
    </r>
    <r>
      <rPr>
        <strike/>
        <sz val="10"/>
        <color rgb="FFFF0000"/>
        <rFont val="Calibri"/>
        <family val="2"/>
        <scheme val="minor"/>
      </rPr>
      <t>N KIT</t>
    </r>
  </si>
  <si>
    <t>Helmholtz hosted Webserver</t>
  </si>
  <si>
    <t>Software Catalog System</t>
  </si>
  <si>
    <t>DLR</t>
  </si>
  <si>
    <t>Data Management Plan</t>
  </si>
  <si>
    <t>RDMO</t>
  </si>
  <si>
    <t>Literature Management</t>
  </si>
  <si>
    <t xml:space="preserve">Endnote (Cloud) </t>
  </si>
  <si>
    <t>Nextcloud with Collabora</t>
  </si>
  <si>
    <t>Matrix (protocol)</t>
  </si>
  <si>
    <t>Polls (NextCloud)</t>
  </si>
  <si>
    <t>MailMan</t>
  </si>
  <si>
    <t>R-Studio, R-Shiny, R-Project</t>
  </si>
  <si>
    <t>R-Studio</t>
  </si>
  <si>
    <t>Binder Repositories</t>
  </si>
  <si>
    <t>Database as a Service</t>
  </si>
  <si>
    <t>MySQL and Postgres</t>
  </si>
  <si>
    <t>Application specific contact repository (incl. Wiki/Chat)</t>
  </si>
  <si>
    <t>Helmholtz Contact Exchange</t>
  </si>
  <si>
    <t>(HZG)</t>
  </si>
  <si>
    <t>Project Websites</t>
  </si>
  <si>
    <t>Confluence</t>
  </si>
  <si>
    <t>Wordpress</t>
  </si>
  <si>
    <t>Zotero</t>
  </si>
  <si>
    <t>Large Data Transfer Service</t>
  </si>
  <si>
    <t>Globus Toolkit</t>
  </si>
  <si>
    <t>UFTP (UNICORE FTP)</t>
  </si>
  <si>
    <t>HeAT Library Server</t>
  </si>
  <si>
    <t>Stack Overflow Team (local)</t>
  </si>
  <si>
    <t>Sync&amp;Share</t>
  </si>
  <si>
    <t>B2DROP</t>
  </si>
  <si>
    <t>Jabber XMPP</t>
  </si>
  <si>
    <t>GPU compute Community Service (Energy &amp; Information)</t>
  </si>
  <si>
    <t>Build service &amp; package repository</t>
  </si>
  <si>
    <t>docker hub etc.</t>
  </si>
  <si>
    <t>DOI Minting Service</t>
  </si>
  <si>
    <t xml:space="preserve">service to aquire DOI </t>
  </si>
  <si>
    <t>GFZ</t>
  </si>
  <si>
    <t>Electronic Laboratory Journal (LIMS)</t>
  </si>
  <si>
    <t>LabFolder</t>
  </si>
  <si>
    <t>GPU compute Community Service (Health)</t>
  </si>
  <si>
    <t>HGF EaE Specific DMP Tool</t>
  </si>
  <si>
    <t>Communitystorage (Earth &amp; Environment)</t>
  </si>
  <si>
    <t>e-Learning / Instruction</t>
  </si>
  <si>
    <t>Moodle</t>
  </si>
  <si>
    <t>Voting</t>
  </si>
  <si>
    <t>Electronic Voting</t>
  </si>
  <si>
    <t>Publishing Repository</t>
  </si>
  <si>
    <t>Invenio</t>
  </si>
  <si>
    <t>Workflow Platform</t>
  </si>
  <si>
    <t>Galaxy Web Server</t>
  </si>
  <si>
    <t>MDC</t>
  </si>
  <si>
    <t>Aspera (Genomic)</t>
  </si>
  <si>
    <t>mediawiki</t>
  </si>
  <si>
    <t>elabFTW</t>
  </si>
  <si>
    <t>RedCap</t>
  </si>
  <si>
    <t>Sheila</t>
  </si>
  <si>
    <t>OnlyOffice Project</t>
  </si>
  <si>
    <t>DECK (Nextcloud)</t>
  </si>
  <si>
    <t>Process Management/ Workflow Engine / Web-Templates</t>
  </si>
  <si>
    <t>Lucom Interaction Platform</t>
  </si>
  <si>
    <t>Communitystorage (Matter)</t>
  </si>
  <si>
    <t>GSI</t>
  </si>
  <si>
    <t>Communitystorage (Health)</t>
  </si>
  <si>
    <t>Distributed Object Storage</t>
  </si>
  <si>
    <r>
      <rPr>
        <sz val="10"/>
        <color rgb="FF00B050"/>
        <rFont val="Calibri"/>
        <family val="2"/>
        <scheme val="minor"/>
      </rPr>
      <t>DKFZ +</t>
    </r>
    <r>
      <rPr>
        <sz val="10"/>
        <rFont val="Calibri"/>
        <family val="2"/>
        <scheme val="minor"/>
      </rPr>
      <t xml:space="preserve"> </t>
    </r>
    <r>
      <rPr>
        <sz val="10"/>
        <color rgb="FF00B050"/>
        <rFont val="Calibri"/>
        <family val="2"/>
        <scheme val="minor"/>
      </rPr>
      <t>HZDR</t>
    </r>
  </si>
  <si>
    <t>GPU compute Community Service (nuclear physics)</t>
  </si>
  <si>
    <t>Sample Management</t>
  </si>
  <si>
    <t>IGSN Service (Geo Science)</t>
  </si>
  <si>
    <t>OpenBIS</t>
  </si>
  <si>
    <t>Medusa</t>
  </si>
  <si>
    <t xml:space="preserve">New HMGU System </t>
  </si>
  <si>
    <t>GFZ Data Services</t>
  </si>
  <si>
    <t>PANGAEA</t>
  </si>
  <si>
    <t>AWI + MARUM</t>
  </si>
  <si>
    <t>ICAT</t>
  </si>
  <si>
    <t>ILIAS</t>
  </si>
  <si>
    <t>Cell samples (Biology)</t>
  </si>
  <si>
    <t>Apache Spark Cluster</t>
  </si>
  <si>
    <t>Data Analytics Services</t>
  </si>
  <si>
    <t>Study Conduction Service (observational studies)</t>
  </si>
  <si>
    <t>Eugene</t>
  </si>
  <si>
    <t>Geneious</t>
  </si>
  <si>
    <t>Geo Sensor Management</t>
  </si>
  <si>
    <t>Central Geodata platform</t>
  </si>
  <si>
    <t>OpenStreetMap Services</t>
  </si>
  <si>
    <t>OSM Nominatim (Geocoder/Reverse Geocoder)</t>
  </si>
  <si>
    <t>OSM Overpass (OSM map data API)</t>
  </si>
  <si>
    <t>OSM Tileserver (Webserver for map tiles)</t>
  </si>
  <si>
    <t>Proposal System</t>
  </si>
  <si>
    <t>Gate</t>
  </si>
  <si>
    <t>Door</t>
  </si>
  <si>
    <t>Voice Chat</t>
  </si>
  <si>
    <t>Jabber eJabberDaemon</t>
  </si>
  <si>
    <t>OTRS</t>
  </si>
  <si>
    <t xml:space="preserve">Rancher </t>
  </si>
  <si>
    <t>FZJ (Kix)</t>
  </si>
  <si>
    <t>Norm Database</t>
  </si>
  <si>
    <t>Usually solved via Library licenses</t>
  </si>
  <si>
    <t>Beuth Verlag</t>
  </si>
  <si>
    <t>Virtual Desktop Infrastructure</t>
  </si>
  <si>
    <t>Virtual Desktop Service</t>
  </si>
  <si>
    <t>SpectrumProtect HSM</t>
  </si>
  <si>
    <t>Lync Federation</t>
  </si>
  <si>
    <t>OpenOLAT</t>
  </si>
  <si>
    <t>Eplas</t>
  </si>
  <si>
    <t>Chemicals Administration</t>
  </si>
  <si>
    <t>GESKAT</t>
  </si>
  <si>
    <t>Cloud CAD System</t>
  </si>
  <si>
    <t>onshape</t>
  </si>
  <si>
    <t>PTC</t>
  </si>
  <si>
    <t>simscale</t>
  </si>
  <si>
    <t>Simscale</t>
  </si>
  <si>
    <t>Continous Improvement Proposal System</t>
  </si>
  <si>
    <t>Document Management System</t>
  </si>
  <si>
    <t>ESX/ESXi</t>
  </si>
  <si>
    <t>Request Tracker</t>
  </si>
  <si>
    <t>Efecte (commercial, ITSM)</t>
  </si>
  <si>
    <t>BIDS (extenal development)</t>
  </si>
  <si>
    <t>Email/Calendar/Contacts</t>
  </si>
  <si>
    <t>Entire hosting of mail server</t>
  </si>
  <si>
    <t>Communityservice</t>
  </si>
  <si>
    <t>Chat over IMAP</t>
  </si>
  <si>
    <t>FMS</t>
  </si>
  <si>
    <t>SW-Package - Catalog?</t>
  </si>
  <si>
    <t>UFZ</t>
  </si>
  <si>
    <t>GitHub</t>
  </si>
  <si>
    <t>Microsoft</t>
  </si>
  <si>
    <t>Jira + Confluence</t>
  </si>
  <si>
    <t>Atlassian</t>
  </si>
  <si>
    <t>ISPYB (Photon Science)</t>
  </si>
  <si>
    <t>ESRF</t>
  </si>
  <si>
    <t>Zenodo</t>
  </si>
  <si>
    <t>CERN</t>
  </si>
  <si>
    <t>Sciebo (sync&amp;share NRW)</t>
  </si>
  <si>
    <t>NRW</t>
  </si>
  <si>
    <t>Overleaf</t>
  </si>
  <si>
    <t>Authorea</t>
  </si>
  <si>
    <t>EasyChair</t>
  </si>
  <si>
    <t>ESA</t>
  </si>
  <si>
    <t>Sandstorm Microcontainer</t>
  </si>
  <si>
    <t>Sandstorm</t>
  </si>
  <si>
    <t>Slack</t>
  </si>
  <si>
    <t>GWDG</t>
  </si>
  <si>
    <t>JIRA/Trello/Confluence</t>
  </si>
  <si>
    <t>JIRA</t>
  </si>
  <si>
    <t>Recruitment Management</t>
  </si>
  <si>
    <t>CandiBase</t>
  </si>
  <si>
    <t xml:space="preserve">Contebis </t>
  </si>
  <si>
    <t>Tele-Webconferencing worldwide without registration</t>
  </si>
  <si>
    <t>Zoom</t>
  </si>
  <si>
    <t>DFNconf</t>
  </si>
  <si>
    <t>DFN</t>
  </si>
  <si>
    <t>jitsi meet</t>
  </si>
  <si>
    <t>rendez-vous.renater.fr</t>
  </si>
  <si>
    <t xml:space="preserve">Endnote online </t>
  </si>
  <si>
    <t>web of science</t>
  </si>
  <si>
    <t>Room reservation system (incl. ressource management)</t>
  </si>
  <si>
    <t>OpenIRIS</t>
  </si>
  <si>
    <t>FMI (Basel)</t>
  </si>
  <si>
    <t>Exchange</t>
  </si>
  <si>
    <t>DWGD</t>
  </si>
  <si>
    <t>Legend</t>
  </si>
  <si>
    <t>Infrastructure Services</t>
  </si>
  <si>
    <t>Text</t>
  </si>
  <si>
    <t>Service Provider withdrew willingness to offer service</t>
  </si>
  <si>
    <t>Community/Science Services</t>
  </si>
  <si>
    <t>Collaboration Services</t>
  </si>
  <si>
    <t>Other Services</t>
  </si>
  <si>
    <t>Date 01.10.2020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</si>
</sst>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 &quot;Points&quot;"/>
    <numFmt numFmtId="165" formatCode="0\ &quot;Interest votes in Service Survey&quot;"/>
    <numFmt numFmtId="166" formatCode="0\ &quot;Point&quot;"/>
    <numFmt numFmtId="167" formatCode="0\ &quot;or less interest votes in Service Survey&quot;"/>
    <numFmt numFmtId="168" formatCode="0.00\ &quot;Points&quot;"/>
    <numFmt numFmtId="169" formatCode="0\ &quot;Communities interested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0"/>
      <color indexed="2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rgb="FFFF3333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BD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C6EFCE"/>
        <bgColor rgb="FFC6EFCE"/>
      </patternFill>
    </fill>
    <fill>
      <patternFill patternType="solid">
        <fgColor theme="9" tint="0.59999389629810485"/>
        <bgColor rgb="FFC6EFCE"/>
      </patternFill>
    </fill>
    <fill>
      <patternFill patternType="solid">
        <fgColor rgb="FFFFC00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rgb="FFFFC000"/>
        <bgColor rgb="FFC6EFCE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12" borderId="0"/>
    <xf numFmtId="0" fontId="1" fillId="0" borderId="0"/>
  </cellStyleXfs>
  <cellXfs count="38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3" borderId="0" xfId="1" applyFont="1" applyFill="1"/>
    <xf numFmtId="2" fontId="6" fillId="4" borderId="3" xfId="1" applyNumberFormat="1" applyFont="1" applyFill="1" applyBorder="1" applyAlignment="1">
      <alignment horizontal="left" wrapText="1"/>
    </xf>
    <xf numFmtId="0" fontId="6" fillId="5" borderId="4" xfId="1" applyFont="1" applyFill="1" applyBorder="1"/>
    <xf numFmtId="0" fontId="6" fillId="5" borderId="5" xfId="1" applyFont="1" applyFill="1" applyBorder="1"/>
    <xf numFmtId="0" fontId="6" fillId="8" borderId="4" xfId="1" applyFont="1" applyFill="1" applyBorder="1"/>
    <xf numFmtId="0" fontId="6" fillId="8" borderId="6" xfId="1" applyFont="1" applyFill="1" applyBorder="1"/>
    <xf numFmtId="0" fontId="6" fillId="8" borderId="8" xfId="1" applyFont="1" applyFill="1" applyBorder="1"/>
    <xf numFmtId="0" fontId="4" fillId="4" borderId="12" xfId="1" applyFont="1" applyFill="1" applyBorder="1" applyAlignment="1">
      <alignment wrapText="1"/>
    </xf>
    <xf numFmtId="0" fontId="4" fillId="4" borderId="10" xfId="1" applyFont="1" applyFill="1" applyBorder="1" applyAlignment="1">
      <alignment wrapText="1"/>
    </xf>
    <xf numFmtId="0" fontId="4" fillId="4" borderId="11" xfId="1" applyFont="1" applyFill="1" applyBorder="1" applyAlignment="1">
      <alignment wrapText="1"/>
    </xf>
    <xf numFmtId="0" fontId="4" fillId="4" borderId="9" xfId="1" applyFont="1" applyFill="1" applyBorder="1" applyAlignment="1">
      <alignment wrapText="1"/>
    </xf>
    <xf numFmtId="0" fontId="4" fillId="4" borderId="26" xfId="1" applyFont="1" applyFill="1" applyBorder="1" applyAlignment="1">
      <alignment wrapText="1"/>
    </xf>
    <xf numFmtId="0" fontId="4" fillId="4" borderId="27" xfId="1" applyFont="1" applyFill="1" applyBorder="1" applyAlignment="1">
      <alignment wrapText="1"/>
    </xf>
    <xf numFmtId="0" fontId="5" fillId="4" borderId="0" xfId="1" applyFont="1" applyFill="1"/>
    <xf numFmtId="0" fontId="4" fillId="4" borderId="27" xfId="1" applyFont="1" applyFill="1" applyBorder="1" applyAlignment="1">
      <alignment horizontal="left" wrapText="1"/>
    </xf>
    <xf numFmtId="0" fontId="4" fillId="4" borderId="25" xfId="1" applyFont="1" applyFill="1" applyBorder="1" applyAlignment="1">
      <alignment wrapText="1"/>
    </xf>
    <xf numFmtId="0" fontId="4" fillId="4" borderId="24" xfId="1" applyFont="1" applyFill="1" applyBorder="1"/>
    <xf numFmtId="0" fontId="4" fillId="4" borderId="25" xfId="1" applyFont="1" applyFill="1" applyBorder="1"/>
    <xf numFmtId="0" fontId="4" fillId="4" borderId="21" xfId="1" applyFont="1" applyFill="1" applyBorder="1"/>
    <xf numFmtId="0" fontId="4" fillId="4" borderId="22" xfId="1" applyFont="1" applyFill="1" applyBorder="1"/>
    <xf numFmtId="0" fontId="5" fillId="4" borderId="1" xfId="1" applyFont="1" applyFill="1" applyBorder="1"/>
    <xf numFmtId="0" fontId="4" fillId="4" borderId="22" xfId="1" applyFont="1" applyFill="1" applyBorder="1" applyAlignment="1">
      <alignment horizontal="left"/>
    </xf>
    <xf numFmtId="0" fontId="4" fillId="4" borderId="23" xfId="1" applyFont="1" applyFill="1" applyBorder="1" applyAlignment="1">
      <alignment horizontal="left"/>
    </xf>
    <xf numFmtId="0" fontId="4" fillId="4" borderId="33" xfId="1" applyFont="1" applyFill="1" applyBorder="1"/>
    <xf numFmtId="0" fontId="4" fillId="4" borderId="34" xfId="1" applyFont="1" applyFill="1" applyBorder="1"/>
    <xf numFmtId="0" fontId="5" fillId="4" borderId="22" xfId="1" applyFont="1" applyFill="1" applyBorder="1"/>
    <xf numFmtId="0" fontId="4" fillId="4" borderId="23" xfId="1" applyFont="1" applyFill="1" applyBorder="1"/>
    <xf numFmtId="0" fontId="5" fillId="4" borderId="7" xfId="1" applyFont="1" applyFill="1" applyBorder="1" applyAlignment="1">
      <alignment horizontal="left" vertical="top"/>
    </xf>
    <xf numFmtId="0" fontId="5" fillId="4" borderId="12" xfId="1" applyFont="1" applyFill="1" applyBorder="1" applyAlignment="1">
      <alignment horizontal="left" vertical="top" wrapText="1"/>
    </xf>
    <xf numFmtId="0" fontId="5" fillId="4" borderId="10" xfId="1" applyFont="1" applyFill="1" applyBorder="1" applyAlignment="1">
      <alignment vertical="top" wrapText="1"/>
    </xf>
    <xf numFmtId="0" fontId="5" fillId="4" borderId="15" xfId="1" applyFont="1" applyFill="1" applyBorder="1" applyAlignment="1">
      <alignment vertical="top" wrapText="1"/>
    </xf>
    <xf numFmtId="0" fontId="5" fillId="4" borderId="13" xfId="1" applyFont="1" applyFill="1" applyBorder="1" applyAlignment="1">
      <alignment vertical="top" wrapText="1"/>
    </xf>
    <xf numFmtId="0" fontId="5" fillId="4" borderId="15" xfId="1" applyFont="1" applyFill="1" applyBorder="1" applyAlignment="1">
      <alignment horizontal="left" vertical="top" wrapText="1"/>
    </xf>
    <xf numFmtId="0" fontId="5" fillId="4" borderId="38" xfId="1" applyFont="1" applyFill="1" applyBorder="1" applyAlignment="1">
      <alignment horizontal="left" vertical="top" wrapText="1"/>
    </xf>
    <xf numFmtId="0" fontId="5" fillId="4" borderId="9" xfId="1" applyFont="1" applyFill="1" applyBorder="1" applyAlignment="1">
      <alignment horizontal="left" vertical="top"/>
    </xf>
    <xf numFmtId="0" fontId="5" fillId="4" borderId="10" xfId="1" applyFont="1" applyFill="1" applyBorder="1" applyAlignment="1">
      <alignment horizontal="left" vertical="top"/>
    </xf>
    <xf numFmtId="0" fontId="5" fillId="4" borderId="11" xfId="1" applyFont="1" applyFill="1" applyBorder="1" applyAlignment="1">
      <alignment horizontal="left" vertical="top"/>
    </xf>
    <xf numFmtId="0" fontId="5" fillId="4" borderId="39" xfId="1" applyFont="1" applyFill="1" applyBorder="1" applyAlignment="1">
      <alignment horizontal="left" vertical="top"/>
    </xf>
    <xf numFmtId="0" fontId="5" fillId="4" borderId="40" xfId="1" applyFont="1" applyFill="1" applyBorder="1" applyAlignment="1">
      <alignment horizontal="left" vertical="top"/>
    </xf>
    <xf numFmtId="0" fontId="5" fillId="4" borderId="40" xfId="1" applyFont="1" applyFill="1" applyBorder="1" applyAlignment="1">
      <alignment vertical="top"/>
    </xf>
    <xf numFmtId="0" fontId="5" fillId="4" borderId="41" xfId="1" applyFont="1" applyFill="1" applyBorder="1" applyAlignment="1">
      <alignment vertical="top"/>
    </xf>
    <xf numFmtId="2" fontId="4" fillId="4" borderId="41" xfId="1" applyNumberFormat="1" applyFont="1" applyFill="1" applyBorder="1" applyAlignment="1">
      <alignment vertical="center" wrapText="1"/>
    </xf>
    <xf numFmtId="0" fontId="4" fillId="4" borderId="45" xfId="1" applyFont="1" applyFill="1" applyBorder="1" applyAlignment="1">
      <alignment wrapText="1"/>
    </xf>
    <xf numFmtId="0" fontId="4" fillId="4" borderId="43" xfId="1" applyFont="1" applyFill="1" applyBorder="1" applyAlignment="1">
      <alignment wrapText="1"/>
    </xf>
    <xf numFmtId="0" fontId="4" fillId="4" borderId="46" xfId="1" applyFont="1" applyFill="1" applyBorder="1" applyAlignment="1">
      <alignment wrapText="1"/>
    </xf>
    <xf numFmtId="164" fontId="4" fillId="4" borderId="43" xfId="1" applyNumberFormat="1" applyFont="1" applyFill="1" applyBorder="1" applyAlignment="1">
      <alignment horizontal="left" wrapText="1"/>
    </xf>
    <xf numFmtId="165" fontId="4" fillId="4" borderId="27" xfId="1" applyNumberFormat="1" applyFont="1" applyFill="1" applyBorder="1" applyAlignment="1">
      <alignment wrapText="1"/>
    </xf>
    <xf numFmtId="164" fontId="4" fillId="4" borderId="43" xfId="1" applyNumberFormat="1" applyFont="1" applyFill="1" applyBorder="1" applyAlignment="1">
      <alignment wrapText="1"/>
    </xf>
    <xf numFmtId="0" fontId="4" fillId="4" borderId="44" xfId="1" applyFont="1" applyFill="1" applyBorder="1" applyAlignment="1">
      <alignment wrapText="1"/>
    </xf>
    <xf numFmtId="0" fontId="4" fillId="4" borderId="42" xfId="1" applyFont="1" applyFill="1" applyBorder="1"/>
    <xf numFmtId="0" fontId="4" fillId="4" borderId="43" xfId="1" applyFont="1" applyFill="1" applyBorder="1"/>
    <xf numFmtId="164" fontId="4" fillId="4" borderId="43" xfId="1" applyNumberFormat="1" applyFont="1" applyFill="1" applyBorder="1" applyAlignment="1">
      <alignment horizontal="left"/>
    </xf>
    <xf numFmtId="0" fontId="4" fillId="4" borderId="43" xfId="1" applyFont="1" applyFill="1" applyBorder="1" applyAlignment="1">
      <alignment vertical="center"/>
    </xf>
    <xf numFmtId="164" fontId="4" fillId="4" borderId="43" xfId="1" applyNumberFormat="1" applyFont="1" applyFill="1" applyBorder="1" applyAlignment="1">
      <alignment horizontal="left" vertical="center"/>
    </xf>
    <xf numFmtId="164" fontId="4" fillId="4" borderId="44" xfId="1" applyNumberFormat="1" applyFont="1" applyFill="1" applyBorder="1"/>
    <xf numFmtId="0" fontId="4" fillId="4" borderId="44" xfId="1" applyFont="1" applyFill="1" applyBorder="1"/>
    <xf numFmtId="2" fontId="4" fillId="4" borderId="44" xfId="1" applyNumberFormat="1" applyFont="1" applyFill="1" applyBorder="1" applyAlignment="1">
      <alignment vertical="center" wrapText="1"/>
    </xf>
    <xf numFmtId="165" fontId="4" fillId="4" borderId="49" xfId="1" applyNumberFormat="1" applyFont="1" applyFill="1" applyBorder="1" applyAlignment="1">
      <alignment wrapText="1"/>
    </xf>
    <xf numFmtId="166" fontId="4" fillId="4" borderId="43" xfId="1" applyNumberFormat="1" applyFont="1" applyFill="1" applyBorder="1" applyAlignment="1">
      <alignment horizontal="left"/>
    </xf>
    <xf numFmtId="165" fontId="4" fillId="4" borderId="40" xfId="1" applyNumberFormat="1" applyFont="1" applyFill="1" applyBorder="1" applyAlignment="1">
      <alignment wrapText="1"/>
    </xf>
    <xf numFmtId="167" fontId="4" fillId="4" borderId="49" xfId="1" applyNumberFormat="1" applyFont="1" applyFill="1" applyBorder="1" applyAlignment="1">
      <alignment horizontal="right" wrapText="1"/>
    </xf>
    <xf numFmtId="164" fontId="4" fillId="4" borderId="54" xfId="1" applyNumberFormat="1" applyFont="1" applyFill="1" applyBorder="1" applyAlignment="1">
      <alignment horizontal="left" vertical="center" wrapText="1"/>
    </xf>
    <xf numFmtId="2" fontId="4" fillId="4" borderId="55" xfId="1" applyNumberFormat="1" applyFont="1" applyFill="1" applyBorder="1" applyAlignment="1">
      <alignment horizontal="left" vertical="top"/>
    </xf>
    <xf numFmtId="2" fontId="4" fillId="4" borderId="56" xfId="1" applyNumberFormat="1" applyFont="1" applyFill="1" applyBorder="1" applyAlignment="1">
      <alignment horizontal="left" vertical="top"/>
    </xf>
    <xf numFmtId="2" fontId="4" fillId="4" borderId="57" xfId="1" applyNumberFormat="1" applyFont="1" applyFill="1" applyBorder="1" applyAlignment="1">
      <alignment horizontal="left" vertical="top"/>
    </xf>
    <xf numFmtId="0" fontId="4" fillId="4" borderId="14" xfId="1" applyFont="1" applyFill="1" applyBorder="1" applyAlignment="1">
      <alignment horizontal="left" vertical="top"/>
    </xf>
    <xf numFmtId="0" fontId="4" fillId="4" borderId="38" xfId="1" applyFont="1" applyFill="1" applyBorder="1" applyAlignment="1">
      <alignment horizontal="left" vertical="top"/>
    </xf>
    <xf numFmtId="0" fontId="4" fillId="4" borderId="55" xfId="1" applyFont="1" applyFill="1" applyBorder="1" applyAlignment="1">
      <alignment horizontal="left" vertical="top"/>
    </xf>
    <xf numFmtId="0" fontId="4" fillId="4" borderId="56" xfId="1" applyFont="1" applyFill="1" applyBorder="1" applyAlignment="1">
      <alignment horizontal="left" vertical="top"/>
    </xf>
    <xf numFmtId="0" fontId="4" fillId="4" borderId="57" xfId="1" applyFont="1" applyFill="1" applyBorder="1" applyAlignment="1">
      <alignment horizontal="left" vertical="top"/>
    </xf>
    <xf numFmtId="0" fontId="4" fillId="4" borderId="8" xfId="1" applyFont="1" applyFill="1" applyBorder="1" applyAlignment="1">
      <alignment horizontal="left" vertical="top"/>
    </xf>
    <xf numFmtId="1" fontId="7" fillId="9" borderId="58" xfId="1" applyNumberFormat="1" applyFont="1" applyFill="1" applyBorder="1" applyAlignment="1">
      <alignment horizontal="left" vertical="top" wrapText="1"/>
    </xf>
    <xf numFmtId="1" fontId="8" fillId="9" borderId="40" xfId="1" applyNumberFormat="1" applyFont="1" applyFill="1" applyBorder="1" applyAlignment="1">
      <alignment horizontal="left" vertical="top"/>
    </xf>
    <xf numFmtId="2" fontId="9" fillId="0" borderId="40" xfId="1" applyNumberFormat="1" applyFont="1" applyBorder="1" applyAlignment="1">
      <alignment horizontal="left" vertical="top" wrapText="1"/>
    </xf>
    <xf numFmtId="2" fontId="7" fillId="0" borderId="59" xfId="1" applyNumberFormat="1" applyFont="1" applyBorder="1" applyAlignment="1">
      <alignment horizontal="left" vertical="top" wrapText="1"/>
    </xf>
    <xf numFmtId="168" fontId="6" fillId="0" borderId="9" xfId="1" applyNumberFormat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58" xfId="1" applyFont="1" applyBorder="1" applyAlignment="1">
      <alignment horizontal="left" vertical="top"/>
    </xf>
    <xf numFmtId="0" fontId="4" fillId="0" borderId="40" xfId="1" applyFont="1" applyBorder="1" applyAlignment="1">
      <alignment horizontal="left" vertical="top"/>
    </xf>
    <xf numFmtId="1" fontId="4" fillId="0" borderId="40" xfId="1" applyNumberFormat="1" applyFont="1" applyBorder="1" applyAlignment="1">
      <alignment horizontal="left" vertical="top" wrapText="1"/>
    </xf>
    <xf numFmtId="165" fontId="4" fillId="0" borderId="40" xfId="1" applyNumberFormat="1" applyFont="1" applyBorder="1" applyAlignment="1">
      <alignment horizontal="left" vertical="top" wrapText="1"/>
    </xf>
    <xf numFmtId="169" fontId="4" fillId="0" borderId="40" xfId="1" applyNumberFormat="1" applyFont="1" applyBorder="1" applyAlignment="1">
      <alignment horizontal="left" vertical="top" wrapText="1"/>
    </xf>
    <xf numFmtId="0" fontId="4" fillId="0" borderId="59" xfId="1" applyFont="1" applyBorder="1" applyAlignment="1">
      <alignment horizontal="left" vertical="top"/>
    </xf>
    <xf numFmtId="0" fontId="4" fillId="0" borderId="39" xfId="1" applyFont="1" applyBorder="1" applyAlignment="1">
      <alignment horizontal="left" vertical="top"/>
    </xf>
    <xf numFmtId="164" fontId="4" fillId="0" borderId="40" xfId="1" applyNumberFormat="1" applyFont="1" applyBorder="1" applyAlignment="1">
      <alignment horizontal="left" vertical="top"/>
    </xf>
    <xf numFmtId="168" fontId="4" fillId="0" borderId="40" xfId="1" applyNumberFormat="1" applyFont="1" applyBorder="1" applyAlignment="1">
      <alignment horizontal="left" vertical="top"/>
    </xf>
    <xf numFmtId="168" fontId="4" fillId="0" borderId="41" xfId="1" applyNumberFormat="1" applyFont="1" applyBorder="1" applyAlignment="1">
      <alignment horizontal="left" vertical="top"/>
    </xf>
    <xf numFmtId="168" fontId="6" fillId="0" borderId="39" xfId="1" applyNumberFormat="1" applyFont="1" applyBorder="1" applyAlignment="1">
      <alignment horizontal="left" vertical="top"/>
    </xf>
    <xf numFmtId="0" fontId="6" fillId="0" borderId="41" xfId="1" applyFont="1" applyBorder="1" applyAlignment="1">
      <alignment horizontal="left" vertical="top"/>
    </xf>
    <xf numFmtId="0" fontId="4" fillId="0" borderId="40" xfId="1" applyFont="1" applyBorder="1" applyAlignment="1">
      <alignment horizontal="left" vertical="top" wrapText="1"/>
    </xf>
    <xf numFmtId="168" fontId="6" fillId="0" borderId="58" xfId="1" applyNumberFormat="1" applyFont="1" applyBorder="1" applyAlignment="1">
      <alignment horizontal="left" vertical="top"/>
    </xf>
    <xf numFmtId="168" fontId="6" fillId="0" borderId="60" xfId="1" applyNumberFormat="1" applyFont="1" applyBorder="1" applyAlignment="1">
      <alignment horizontal="left" vertical="top"/>
    </xf>
    <xf numFmtId="0" fontId="4" fillId="0" borderId="59" xfId="1" applyFont="1" applyBorder="1" applyAlignment="1">
      <alignment horizontal="left" vertical="top" wrapText="1"/>
    </xf>
    <xf numFmtId="0" fontId="4" fillId="0" borderId="58" xfId="1" applyFont="1" applyBorder="1" applyAlignment="1">
      <alignment horizontal="left" vertical="top" wrapText="1"/>
    </xf>
    <xf numFmtId="0" fontId="6" fillId="0" borderId="40" xfId="1" applyFont="1" applyBorder="1" applyAlignment="1">
      <alignment horizontal="left" vertical="top" wrapText="1"/>
    </xf>
    <xf numFmtId="1" fontId="7" fillId="10" borderId="45" xfId="1" applyNumberFormat="1" applyFont="1" applyFill="1" applyBorder="1" applyAlignment="1">
      <alignment horizontal="left" vertical="top" wrapText="1"/>
    </xf>
    <xf numFmtId="1" fontId="8" fillId="10" borderId="43" xfId="1" applyNumberFormat="1" applyFont="1" applyFill="1" applyBorder="1" applyAlignment="1">
      <alignment horizontal="left" vertical="top"/>
    </xf>
    <xf numFmtId="2" fontId="9" fillId="0" borderId="43" xfId="1" applyNumberFormat="1" applyFont="1" applyBorder="1" applyAlignment="1">
      <alignment horizontal="left" vertical="top" wrapText="1"/>
    </xf>
    <xf numFmtId="2" fontId="7" fillId="0" borderId="46" xfId="1" applyNumberFormat="1" applyFont="1" applyBorder="1" applyAlignment="1">
      <alignment horizontal="left" vertical="top" wrapText="1"/>
    </xf>
    <xf numFmtId="168" fontId="6" fillId="0" borderId="42" xfId="1" applyNumberFormat="1" applyFont="1" applyBorder="1" applyAlignment="1">
      <alignment horizontal="left" vertical="top"/>
    </xf>
    <xf numFmtId="0" fontId="4" fillId="0" borderId="44" xfId="1" applyFont="1" applyBorder="1" applyAlignment="1">
      <alignment horizontal="left" vertical="top"/>
    </xf>
    <xf numFmtId="0" fontId="4" fillId="0" borderId="45" xfId="1" applyFont="1" applyBorder="1" applyAlignment="1">
      <alignment horizontal="left" vertical="top"/>
    </xf>
    <xf numFmtId="0" fontId="4" fillId="0" borderId="43" xfId="1" applyFont="1" applyBorder="1" applyAlignment="1">
      <alignment horizontal="left" vertical="top"/>
    </xf>
    <xf numFmtId="1" fontId="4" fillId="0" borderId="43" xfId="1" applyNumberFormat="1" applyFont="1" applyBorder="1" applyAlignment="1">
      <alignment horizontal="left" vertical="top" wrapText="1"/>
    </xf>
    <xf numFmtId="165" fontId="4" fillId="0" borderId="43" xfId="1" applyNumberFormat="1" applyFont="1" applyBorder="1" applyAlignment="1">
      <alignment horizontal="left" vertical="top" wrapText="1"/>
    </xf>
    <xf numFmtId="169" fontId="4" fillId="0" borderId="43" xfId="1" applyNumberFormat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/>
    </xf>
    <xf numFmtId="0" fontId="4" fillId="0" borderId="42" xfId="1" applyFont="1" applyBorder="1" applyAlignment="1">
      <alignment horizontal="left" vertical="top"/>
    </xf>
    <xf numFmtId="164" fontId="4" fillId="0" borderId="43" xfId="1" applyNumberFormat="1" applyFont="1" applyBorder="1" applyAlignment="1">
      <alignment horizontal="left" vertical="top"/>
    </xf>
    <xf numFmtId="168" fontId="4" fillId="0" borderId="43" xfId="1" applyNumberFormat="1" applyFont="1" applyBorder="1" applyAlignment="1">
      <alignment horizontal="left" vertical="top"/>
    </xf>
    <xf numFmtId="168" fontId="4" fillId="0" borderId="44" xfId="1" applyNumberFormat="1" applyFont="1" applyBorder="1" applyAlignment="1">
      <alignment horizontal="left" vertical="top"/>
    </xf>
    <xf numFmtId="0" fontId="6" fillId="0" borderId="44" xfId="1" applyFont="1" applyBorder="1" applyAlignment="1">
      <alignment horizontal="left" vertical="top"/>
    </xf>
    <xf numFmtId="0" fontId="4" fillId="0" borderId="43" xfId="1" applyFont="1" applyBorder="1" applyAlignment="1">
      <alignment horizontal="left" vertical="top" wrapText="1"/>
    </xf>
    <xf numFmtId="168" fontId="6" fillId="0" borderId="45" xfId="1" applyNumberFormat="1" applyFont="1" applyBorder="1" applyAlignment="1">
      <alignment horizontal="left" vertical="top"/>
    </xf>
    <xf numFmtId="0" fontId="4" fillId="0" borderId="46" xfId="1" applyFont="1" applyBorder="1" applyAlignment="1">
      <alignment horizontal="left" vertical="top" wrapText="1"/>
    </xf>
    <xf numFmtId="0" fontId="4" fillId="0" borderId="45" xfId="1" applyFont="1" applyBorder="1" applyAlignment="1">
      <alignment horizontal="left" vertical="top" wrapText="1"/>
    </xf>
    <xf numFmtId="0" fontId="6" fillId="0" borderId="43" xfId="1" applyFont="1" applyBorder="1" applyAlignment="1">
      <alignment horizontal="left" vertical="top" wrapText="1"/>
    </xf>
    <xf numFmtId="1" fontId="7" fillId="11" borderId="45" xfId="1" applyNumberFormat="1" applyFont="1" applyFill="1" applyBorder="1" applyAlignment="1">
      <alignment horizontal="left" vertical="top" wrapText="1"/>
    </xf>
    <xf numFmtId="1" fontId="8" fillId="11" borderId="43" xfId="1" applyNumberFormat="1" applyFont="1" applyFill="1" applyBorder="1" applyAlignment="1">
      <alignment horizontal="left" vertical="top"/>
    </xf>
    <xf numFmtId="1" fontId="7" fillId="9" borderId="45" xfId="1" applyNumberFormat="1" applyFont="1" applyFill="1" applyBorder="1" applyAlignment="1">
      <alignment horizontal="left" vertical="top" wrapText="1"/>
    </xf>
    <xf numFmtId="1" fontId="8" fillId="9" borderId="43" xfId="1" applyNumberFormat="1" applyFont="1" applyFill="1" applyBorder="1" applyAlignment="1">
      <alignment horizontal="left" vertical="top"/>
    </xf>
    <xf numFmtId="1" fontId="8" fillId="11" borderId="43" xfId="1" applyNumberFormat="1" applyFont="1" applyFill="1" applyBorder="1" applyAlignment="1">
      <alignment horizontal="left" vertical="top" wrapText="1"/>
    </xf>
    <xf numFmtId="1" fontId="7" fillId="13" borderId="45" xfId="2" applyNumberFormat="1" applyFont="1" applyFill="1" applyBorder="1" applyAlignment="1">
      <alignment horizontal="left" vertical="top" wrapText="1"/>
    </xf>
    <xf numFmtId="1" fontId="8" fillId="13" borderId="43" xfId="2" applyNumberFormat="1" applyFont="1" applyFill="1" applyBorder="1" applyAlignment="1">
      <alignment horizontal="left" vertical="top"/>
    </xf>
    <xf numFmtId="1" fontId="7" fillId="14" borderId="45" xfId="1" applyNumberFormat="1" applyFont="1" applyFill="1" applyBorder="1" applyAlignment="1">
      <alignment horizontal="left" vertical="top" wrapText="1"/>
    </xf>
    <xf numFmtId="1" fontId="8" fillId="14" borderId="43" xfId="1" applyNumberFormat="1" applyFont="1" applyFill="1" applyBorder="1" applyAlignment="1">
      <alignment horizontal="left" vertical="top"/>
    </xf>
    <xf numFmtId="0" fontId="10" fillId="0" borderId="0" xfId="1" applyFont="1"/>
    <xf numFmtId="168" fontId="6" fillId="15" borderId="42" xfId="1" applyNumberFormat="1" applyFont="1" applyFill="1" applyBorder="1" applyAlignment="1">
      <alignment horizontal="left" vertical="top"/>
    </xf>
    <xf numFmtId="0" fontId="4" fillId="0" borderId="44" xfId="1" applyFont="1" applyBorder="1"/>
    <xf numFmtId="0" fontId="4" fillId="15" borderId="42" xfId="1" applyFont="1" applyFill="1" applyBorder="1" applyAlignment="1">
      <alignment horizontal="left" vertical="top"/>
    </xf>
    <xf numFmtId="0" fontId="4" fillId="15" borderId="43" xfId="1" applyFont="1" applyFill="1" applyBorder="1" applyAlignment="1">
      <alignment horizontal="left" vertical="top"/>
    </xf>
    <xf numFmtId="0" fontId="4" fillId="15" borderId="46" xfId="1" applyFont="1" applyFill="1" applyBorder="1" applyAlignment="1">
      <alignment horizontal="left" vertical="top" wrapText="1"/>
    </xf>
    <xf numFmtId="0" fontId="4" fillId="15" borderId="45" xfId="1" applyFont="1" applyFill="1" applyBorder="1" applyAlignment="1">
      <alignment horizontal="left" vertical="top" wrapText="1"/>
    </xf>
    <xf numFmtId="0" fontId="4" fillId="15" borderId="46" xfId="1" applyFont="1" applyFill="1" applyBorder="1" applyAlignment="1">
      <alignment horizontal="left" vertical="top"/>
    </xf>
    <xf numFmtId="0" fontId="4" fillId="15" borderId="45" xfId="1" applyFont="1" applyFill="1" applyBorder="1" applyAlignment="1">
      <alignment horizontal="left" vertical="top"/>
    </xf>
    <xf numFmtId="164" fontId="4" fillId="15" borderId="43" xfId="1" applyNumberFormat="1" applyFont="1" applyFill="1" applyBorder="1" applyAlignment="1">
      <alignment horizontal="left" vertical="top"/>
    </xf>
    <xf numFmtId="168" fontId="4" fillId="15" borderId="43" xfId="1" applyNumberFormat="1" applyFont="1" applyFill="1" applyBorder="1" applyAlignment="1">
      <alignment horizontal="left" vertical="top"/>
    </xf>
    <xf numFmtId="168" fontId="4" fillId="15" borderId="44" xfId="1" applyNumberFormat="1" applyFont="1" applyFill="1" applyBorder="1" applyAlignment="1">
      <alignment horizontal="left" vertical="top"/>
    </xf>
    <xf numFmtId="0" fontId="6" fillId="15" borderId="43" xfId="1" applyFont="1" applyFill="1" applyBorder="1" applyAlignment="1">
      <alignment horizontal="left" vertical="top" wrapText="1"/>
    </xf>
    <xf numFmtId="0" fontId="4" fillId="0" borderId="44" xfId="1" applyFont="1" applyBorder="1" applyAlignment="1">
      <alignment wrapText="1"/>
    </xf>
    <xf numFmtId="2" fontId="11" fillId="0" borderId="43" xfId="1" applyNumberFormat="1" applyFont="1" applyBorder="1" applyAlignment="1">
      <alignment horizontal="left" vertical="top" wrapText="1"/>
    </xf>
    <xf numFmtId="1" fontId="7" fillId="10" borderId="26" xfId="1" applyNumberFormat="1" applyFont="1" applyFill="1" applyBorder="1" applyAlignment="1">
      <alignment horizontal="left" vertical="top" wrapText="1"/>
    </xf>
    <xf numFmtId="1" fontId="8" fillId="10" borderId="27" xfId="1" applyNumberFormat="1" applyFont="1" applyFill="1" applyBorder="1" applyAlignment="1">
      <alignment horizontal="left" vertical="top"/>
    </xf>
    <xf numFmtId="2" fontId="9" fillId="0" borderId="27" xfId="1" applyNumberFormat="1" applyFont="1" applyBorder="1" applyAlignment="1">
      <alignment horizontal="left" vertical="top" wrapText="1"/>
    </xf>
    <xf numFmtId="2" fontId="7" fillId="0" borderId="54" xfId="1" applyNumberFormat="1" applyFont="1" applyBorder="1" applyAlignment="1">
      <alignment horizontal="left" vertical="top" wrapText="1"/>
    </xf>
    <xf numFmtId="168" fontId="6" fillId="15" borderId="21" xfId="1" applyNumberFormat="1" applyFont="1" applyFill="1" applyBorder="1" applyAlignment="1">
      <alignment horizontal="left" vertical="top"/>
    </xf>
    <xf numFmtId="0" fontId="4" fillId="0" borderId="23" xfId="1" applyFont="1" applyBorder="1"/>
    <xf numFmtId="0" fontId="4" fillId="0" borderId="61" xfId="1" applyFont="1" applyBorder="1" applyAlignment="1">
      <alignment horizontal="left" vertical="top"/>
    </xf>
    <xf numFmtId="0" fontId="4" fillId="0" borderId="22" xfId="1" applyFont="1" applyBorder="1" applyAlignment="1">
      <alignment horizontal="left" vertical="top"/>
    </xf>
    <xf numFmtId="1" fontId="4" fillId="0" borderId="22" xfId="1" applyNumberFormat="1" applyFont="1" applyBorder="1" applyAlignment="1">
      <alignment horizontal="left" vertical="top" wrapText="1"/>
    </xf>
    <xf numFmtId="165" fontId="4" fillId="0" borderId="22" xfId="1" applyNumberFormat="1" applyFont="1" applyBorder="1" applyAlignment="1">
      <alignment horizontal="left" vertical="top" wrapText="1"/>
    </xf>
    <xf numFmtId="169" fontId="4" fillId="0" borderId="22" xfId="1" applyNumberFormat="1" applyFont="1" applyBorder="1" applyAlignment="1">
      <alignment horizontal="left" vertical="top" wrapText="1"/>
    </xf>
    <xf numFmtId="0" fontId="4" fillId="0" borderId="36" xfId="1" applyFont="1" applyBorder="1" applyAlignment="1">
      <alignment horizontal="left" vertical="top"/>
    </xf>
    <xf numFmtId="0" fontId="4" fillId="0" borderId="24" xfId="1" applyFont="1" applyBorder="1" applyAlignment="1">
      <alignment horizontal="left" vertical="top"/>
    </xf>
    <xf numFmtId="0" fontId="4" fillId="0" borderId="27" xfId="1" applyFont="1" applyBorder="1" applyAlignment="1">
      <alignment horizontal="left" vertical="top"/>
    </xf>
    <xf numFmtId="164" fontId="4" fillId="0" borderId="27" xfId="1" applyNumberFormat="1" applyFont="1" applyBorder="1" applyAlignment="1">
      <alignment horizontal="left" vertical="top"/>
    </xf>
    <xf numFmtId="168" fontId="4" fillId="0" borderId="27" xfId="1" applyNumberFormat="1" applyFont="1" applyBorder="1" applyAlignment="1">
      <alignment horizontal="left" vertical="top"/>
    </xf>
    <xf numFmtId="168" fontId="4" fillId="0" borderId="25" xfId="1" applyNumberFormat="1" applyFont="1" applyBorder="1" applyAlignment="1">
      <alignment horizontal="left" vertical="top"/>
    </xf>
    <xf numFmtId="168" fontId="6" fillId="0" borderId="24" xfId="1" applyNumberFormat="1" applyFont="1" applyBorder="1" applyAlignment="1">
      <alignment horizontal="left" vertical="top"/>
    </xf>
    <xf numFmtId="0" fontId="6" fillId="0" borderId="25" xfId="1" applyFont="1" applyBorder="1" applyAlignment="1">
      <alignment horizontal="left" vertical="top"/>
    </xf>
    <xf numFmtId="0" fontId="4" fillId="0" borderId="26" xfId="1" applyFont="1" applyBorder="1" applyAlignment="1">
      <alignment horizontal="left" vertical="top"/>
    </xf>
    <xf numFmtId="0" fontId="4" fillId="0" borderId="27" xfId="1" applyFont="1" applyBorder="1" applyAlignment="1">
      <alignment horizontal="left" vertical="top" wrapText="1"/>
    </xf>
    <xf numFmtId="0" fontId="4" fillId="0" borderId="54" xfId="1" applyFont="1" applyBorder="1" applyAlignment="1">
      <alignment horizontal="left" vertical="top"/>
    </xf>
    <xf numFmtId="168" fontId="6" fillId="0" borderId="26" xfId="1" applyNumberFormat="1" applyFont="1" applyBorder="1" applyAlignment="1">
      <alignment horizontal="left" vertical="top"/>
    </xf>
    <xf numFmtId="168" fontId="6" fillId="0" borderId="62" xfId="1" applyNumberFormat="1" applyFont="1" applyBorder="1" applyAlignment="1">
      <alignment horizontal="left" vertical="top"/>
    </xf>
    <xf numFmtId="0" fontId="4" fillId="15" borderId="24" xfId="1" applyFont="1" applyFill="1" applyBorder="1" applyAlignment="1">
      <alignment horizontal="left" vertical="top"/>
    </xf>
    <xf numFmtId="0" fontId="4" fillId="15" borderId="27" xfId="1" applyFont="1" applyFill="1" applyBorder="1" applyAlignment="1">
      <alignment horizontal="left" vertical="top"/>
    </xf>
    <xf numFmtId="0" fontId="4" fillId="15" borderId="36" xfId="1" applyFont="1" applyFill="1" applyBorder="1" applyAlignment="1">
      <alignment horizontal="left" vertical="top" wrapText="1"/>
    </xf>
    <xf numFmtId="0" fontId="4" fillId="15" borderId="61" xfId="1" applyFont="1" applyFill="1" applyBorder="1" applyAlignment="1">
      <alignment horizontal="left" vertical="top" wrapText="1"/>
    </xf>
    <xf numFmtId="0" fontId="4" fillId="15" borderId="36" xfId="1" applyFont="1" applyFill="1" applyBorder="1" applyAlignment="1">
      <alignment horizontal="left" vertical="top"/>
    </xf>
    <xf numFmtId="0" fontId="4" fillId="15" borderId="61" xfId="1" applyFont="1" applyFill="1" applyBorder="1" applyAlignment="1">
      <alignment horizontal="left" vertical="top"/>
    </xf>
    <xf numFmtId="0" fontId="4" fillId="15" borderId="54" xfId="1" applyFont="1" applyFill="1" applyBorder="1" applyAlignment="1">
      <alignment horizontal="left" vertical="top"/>
    </xf>
    <xf numFmtId="0" fontId="4" fillId="15" borderId="21" xfId="1" applyFont="1" applyFill="1" applyBorder="1" applyAlignment="1">
      <alignment horizontal="left" vertical="top"/>
    </xf>
    <xf numFmtId="0" fontId="4" fillId="15" borderId="22" xfId="1" applyFont="1" applyFill="1" applyBorder="1" applyAlignment="1">
      <alignment horizontal="left" vertical="top"/>
    </xf>
    <xf numFmtId="164" fontId="4" fillId="15" borderId="22" xfId="1" applyNumberFormat="1" applyFont="1" applyFill="1" applyBorder="1" applyAlignment="1">
      <alignment horizontal="left" vertical="top"/>
    </xf>
    <xf numFmtId="168" fontId="4" fillId="15" borderId="22" xfId="1" applyNumberFormat="1" applyFont="1" applyFill="1" applyBorder="1" applyAlignment="1">
      <alignment horizontal="left" vertical="top"/>
    </xf>
    <xf numFmtId="168" fontId="4" fillId="15" borderId="23" xfId="1" applyNumberFormat="1" applyFont="1" applyFill="1" applyBorder="1" applyAlignment="1">
      <alignment horizontal="left" vertical="top"/>
    </xf>
    <xf numFmtId="0" fontId="6" fillId="15" borderId="22" xfId="1" applyFont="1" applyFill="1" applyBorder="1" applyAlignment="1">
      <alignment horizontal="left" vertical="top" wrapText="1"/>
    </xf>
    <xf numFmtId="1" fontId="7" fillId="11" borderId="12" xfId="1" applyNumberFormat="1" applyFont="1" applyFill="1" applyBorder="1" applyAlignment="1">
      <alignment horizontal="left" vertical="top" wrapText="1"/>
    </xf>
    <xf numFmtId="1" fontId="8" fillId="11" borderId="10" xfId="1" applyNumberFormat="1" applyFont="1" applyFill="1" applyBorder="1" applyAlignment="1">
      <alignment horizontal="left" vertical="top"/>
    </xf>
    <xf numFmtId="2" fontId="12" fillId="0" borderId="10" xfId="1" applyNumberFormat="1" applyFont="1" applyBorder="1" applyAlignment="1">
      <alignment horizontal="left" vertical="top" wrapText="1"/>
    </xf>
    <xf numFmtId="2" fontId="7" fillId="0" borderId="11" xfId="1" applyNumberFormat="1" applyFont="1" applyBorder="1" applyAlignment="1">
      <alignment horizontal="left" vertical="top" wrapText="1"/>
    </xf>
    <xf numFmtId="0" fontId="4" fillId="0" borderId="41" xfId="1" applyFont="1" applyBorder="1"/>
    <xf numFmtId="0" fontId="4" fillId="0" borderId="12" xfId="1" applyFont="1" applyBorder="1" applyAlignment="1">
      <alignment horizontal="left" vertical="top"/>
    </xf>
    <xf numFmtId="0" fontId="4" fillId="0" borderId="10" xfId="1" applyFont="1" applyBorder="1" applyAlignment="1">
      <alignment horizontal="left" vertical="top"/>
    </xf>
    <xf numFmtId="1" fontId="4" fillId="0" borderId="10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9" fontId="4" fillId="0" borderId="10" xfId="1" applyNumberFormat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164" fontId="4" fillId="0" borderId="10" xfId="1" applyNumberFormat="1" applyFont="1" applyBorder="1" applyAlignment="1">
      <alignment horizontal="left" vertical="top"/>
    </xf>
    <xf numFmtId="168" fontId="4" fillId="0" borderId="10" xfId="1" applyNumberFormat="1" applyFont="1" applyBorder="1" applyAlignment="1">
      <alignment horizontal="left" vertical="top"/>
    </xf>
    <xf numFmtId="168" fontId="4" fillId="0" borderId="13" xfId="1" applyNumberFormat="1" applyFont="1" applyBorder="1" applyAlignment="1">
      <alignment horizontal="left" vertical="top"/>
    </xf>
    <xf numFmtId="0" fontId="6" fillId="0" borderId="11" xfId="1" applyFont="1" applyBorder="1" applyAlignment="1">
      <alignment horizontal="left" vertical="top"/>
    </xf>
    <xf numFmtId="0" fontId="4" fillId="0" borderId="13" xfId="1" applyFont="1" applyBorder="1" applyAlignment="1">
      <alignment horizontal="center" vertical="top"/>
    </xf>
    <xf numFmtId="0" fontId="4" fillId="0" borderId="12" xfId="1" applyFont="1" applyBorder="1" applyAlignment="1">
      <alignment horizontal="center" vertical="top"/>
    </xf>
    <xf numFmtId="0" fontId="4" fillId="0" borderId="13" xfId="1" applyFont="1" applyBorder="1" applyAlignment="1">
      <alignment horizontal="left" vertical="top" wrapText="1"/>
    </xf>
    <xf numFmtId="0" fontId="4" fillId="0" borderId="18" xfId="1" applyFont="1" applyBorder="1" applyAlignment="1">
      <alignment horizontal="left" vertical="top"/>
    </xf>
    <xf numFmtId="168" fontId="4" fillId="0" borderId="11" xfId="1" applyNumberFormat="1" applyFont="1" applyBorder="1" applyAlignment="1">
      <alignment horizontal="left" vertical="top"/>
    </xf>
    <xf numFmtId="168" fontId="6" fillId="0" borderId="63" xfId="1" applyNumberFormat="1" applyFont="1" applyBorder="1" applyAlignment="1">
      <alignment horizontal="left" vertical="top"/>
    </xf>
    <xf numFmtId="0" fontId="4" fillId="0" borderId="12" xfId="1" applyFont="1" applyBorder="1" applyAlignment="1">
      <alignment horizontal="left" vertical="top" wrapText="1"/>
    </xf>
    <xf numFmtId="164" fontId="4" fillId="0" borderId="13" xfId="1" applyNumberFormat="1" applyFont="1" applyBorder="1" applyAlignment="1">
      <alignment horizontal="left" vertical="top"/>
    </xf>
    <xf numFmtId="168" fontId="4" fillId="0" borderId="18" xfId="1" applyNumberFormat="1" applyFont="1" applyBorder="1" applyAlignment="1">
      <alignment horizontal="left" vertical="top"/>
    </xf>
    <xf numFmtId="0" fontId="6" fillId="0" borderId="10" xfId="1" applyFont="1" applyBorder="1" applyAlignment="1">
      <alignment horizontal="left" vertical="top" wrapText="1"/>
    </xf>
    <xf numFmtId="2" fontId="12" fillId="0" borderId="43" xfId="1" applyNumberFormat="1" applyFont="1" applyBorder="1" applyAlignment="1">
      <alignment horizontal="left" vertical="top" wrapText="1"/>
    </xf>
    <xf numFmtId="2" fontId="7" fillId="0" borderId="44" xfId="1" applyNumberFormat="1" applyFont="1" applyBorder="1" applyAlignment="1">
      <alignment horizontal="left" vertical="top" wrapText="1"/>
    </xf>
    <xf numFmtId="168" fontId="4" fillId="0" borderId="46" xfId="1" applyNumberFormat="1" applyFont="1" applyBorder="1" applyAlignment="1">
      <alignment horizontal="left" vertical="top"/>
    </xf>
    <xf numFmtId="0" fontId="4" fillId="0" borderId="64" xfId="1" applyFont="1" applyBorder="1" applyAlignment="1">
      <alignment horizontal="left" vertical="top"/>
    </xf>
    <xf numFmtId="164" fontId="4" fillId="0" borderId="46" xfId="1" applyNumberFormat="1" applyFont="1" applyBorder="1" applyAlignment="1">
      <alignment horizontal="left" vertical="top"/>
    </xf>
    <xf numFmtId="168" fontId="4" fillId="0" borderId="64" xfId="1" applyNumberFormat="1" applyFont="1" applyBorder="1" applyAlignment="1">
      <alignment horizontal="left" vertical="top"/>
    </xf>
    <xf numFmtId="0" fontId="12" fillId="0" borderId="43" xfId="1" applyFont="1" applyBorder="1" applyAlignment="1">
      <alignment horizontal="left" vertical="top"/>
    </xf>
    <xf numFmtId="0" fontId="7" fillId="0" borderId="44" xfId="1" applyFont="1" applyBorder="1" applyAlignment="1">
      <alignment horizontal="left" vertical="top"/>
    </xf>
    <xf numFmtId="2" fontId="13" fillId="0" borderId="43" xfId="1" applyNumberFormat="1" applyFont="1" applyBorder="1" applyAlignment="1">
      <alignment horizontal="left" vertical="top" wrapText="1"/>
    </xf>
    <xf numFmtId="2" fontId="14" fillId="0" borderId="43" xfId="1" applyNumberFormat="1" applyFont="1" applyBorder="1" applyAlignment="1">
      <alignment horizontal="left" vertical="top" wrapText="1"/>
    </xf>
    <xf numFmtId="2" fontId="7" fillId="0" borderId="43" xfId="1" applyNumberFormat="1" applyFont="1" applyBorder="1" applyAlignment="1">
      <alignment horizontal="left" vertical="top" wrapText="1"/>
    </xf>
    <xf numFmtId="1" fontId="7" fillId="13" borderId="26" xfId="2" applyNumberFormat="1" applyFont="1" applyFill="1" applyBorder="1" applyAlignment="1">
      <alignment horizontal="left" vertical="top" wrapText="1"/>
    </xf>
    <xf numFmtId="1" fontId="8" fillId="13" borderId="27" xfId="2" applyNumberFormat="1" applyFont="1" applyFill="1" applyBorder="1" applyAlignment="1">
      <alignment horizontal="left" vertical="top"/>
    </xf>
    <xf numFmtId="2" fontId="7" fillId="0" borderId="25" xfId="1" applyNumberFormat="1" applyFont="1" applyBorder="1" applyAlignment="1">
      <alignment horizontal="left" vertical="top" wrapText="1"/>
    </xf>
    <xf numFmtId="0" fontId="4" fillId="0" borderId="25" xfId="1" applyFont="1" applyBorder="1"/>
    <xf numFmtId="168" fontId="4" fillId="0" borderId="54" xfId="1" applyNumberFormat="1" applyFont="1" applyBorder="1" applyAlignment="1">
      <alignment horizontal="left" vertical="top"/>
    </xf>
    <xf numFmtId="0" fontId="4" fillId="0" borderId="37" xfId="1" applyFont="1" applyBorder="1" applyAlignment="1">
      <alignment horizontal="left" vertical="top"/>
    </xf>
    <xf numFmtId="168" fontId="6" fillId="0" borderId="21" xfId="1" applyNumberFormat="1" applyFont="1" applyBorder="1" applyAlignment="1">
      <alignment horizontal="left" vertical="top"/>
    </xf>
    <xf numFmtId="0" fontId="6" fillId="0" borderId="23" xfId="1" applyFont="1" applyBorder="1" applyAlignment="1">
      <alignment horizontal="left" vertical="top"/>
    </xf>
    <xf numFmtId="168" fontId="6" fillId="0" borderId="65" xfId="1" applyNumberFormat="1" applyFont="1" applyBorder="1" applyAlignment="1">
      <alignment horizontal="left" vertical="top"/>
    </xf>
    <xf numFmtId="0" fontId="4" fillId="0" borderId="36" xfId="1" applyFont="1" applyBorder="1" applyAlignment="1">
      <alignment horizontal="left" vertical="top" wrapText="1"/>
    </xf>
    <xf numFmtId="0" fontId="4" fillId="0" borderId="61" xfId="1" applyFont="1" applyBorder="1" applyAlignment="1">
      <alignment horizontal="left" vertical="top" wrapText="1"/>
    </xf>
    <xf numFmtId="0" fontId="4" fillId="0" borderId="23" xfId="1" applyFont="1" applyBorder="1" applyAlignment="1">
      <alignment horizontal="left" vertical="top"/>
    </xf>
    <xf numFmtId="0" fontId="4" fillId="0" borderId="21" xfId="1" applyFont="1" applyBorder="1" applyAlignment="1">
      <alignment horizontal="left" vertical="top"/>
    </xf>
    <xf numFmtId="164" fontId="4" fillId="0" borderId="22" xfId="1" applyNumberFormat="1" applyFont="1" applyBorder="1" applyAlignment="1">
      <alignment horizontal="left" vertical="top"/>
    </xf>
    <xf numFmtId="168" fontId="4" fillId="0" borderId="22" xfId="1" applyNumberFormat="1" applyFont="1" applyBorder="1" applyAlignment="1">
      <alignment horizontal="left" vertical="top"/>
    </xf>
    <xf numFmtId="168" fontId="4" fillId="0" borderId="36" xfId="1" applyNumberFormat="1" applyFont="1" applyBorder="1" applyAlignment="1">
      <alignment horizontal="left" vertical="top"/>
    </xf>
    <xf numFmtId="164" fontId="4" fillId="0" borderId="36" xfId="1" applyNumberFormat="1" applyFont="1" applyBorder="1" applyAlignment="1">
      <alignment horizontal="left" vertical="top"/>
    </xf>
    <xf numFmtId="168" fontId="4" fillId="0" borderId="37" xfId="1" applyNumberFormat="1" applyFont="1" applyBorder="1" applyAlignment="1">
      <alignment horizontal="left" vertical="top"/>
    </xf>
    <xf numFmtId="0" fontId="6" fillId="0" borderId="22" xfId="1" applyFont="1" applyBorder="1" applyAlignment="1">
      <alignment horizontal="left" vertical="top" wrapText="1"/>
    </xf>
    <xf numFmtId="2" fontId="7" fillId="0" borderId="10" xfId="1" applyNumberFormat="1" applyFont="1" applyBorder="1" applyAlignment="1">
      <alignment horizontal="left" vertical="top" wrapText="1"/>
    </xf>
    <xf numFmtId="0" fontId="4" fillId="0" borderId="11" xfId="1" applyFont="1" applyBorder="1"/>
    <xf numFmtId="0" fontId="4" fillId="0" borderId="41" xfId="1" applyFont="1" applyBorder="1" applyAlignment="1">
      <alignment horizontal="left" vertical="top"/>
    </xf>
    <xf numFmtId="168" fontId="4" fillId="0" borderId="20" xfId="1" applyNumberFormat="1" applyFont="1" applyBorder="1" applyAlignment="1">
      <alignment horizontal="left" vertical="top"/>
    </xf>
    <xf numFmtId="168" fontId="4" fillId="0" borderId="47" xfId="1" applyNumberFormat="1" applyFont="1" applyBorder="1" applyAlignment="1">
      <alignment horizontal="left" vertical="top"/>
    </xf>
    <xf numFmtId="1" fontId="7" fillId="9" borderId="45" xfId="3" applyNumberFormat="1" applyFont="1" applyFill="1" applyBorder="1" applyAlignment="1">
      <alignment horizontal="left" vertical="top" wrapText="1"/>
    </xf>
    <xf numFmtId="1" fontId="8" fillId="9" borderId="43" xfId="3" applyNumberFormat="1" applyFont="1" applyFill="1" applyBorder="1" applyAlignment="1">
      <alignment horizontal="left" vertical="top"/>
    </xf>
    <xf numFmtId="1" fontId="15" fillId="9" borderId="43" xfId="1" applyNumberFormat="1" applyFont="1" applyFill="1" applyBorder="1" applyAlignment="1">
      <alignment horizontal="left" vertical="top"/>
    </xf>
    <xf numFmtId="0" fontId="4" fillId="0" borderId="44" xfId="1" applyFont="1" applyBorder="1" applyAlignment="1">
      <alignment vertical="top"/>
    </xf>
    <xf numFmtId="0" fontId="4" fillId="0" borderId="0" xfId="1" applyFont="1" applyAlignment="1">
      <alignment vertical="top"/>
    </xf>
    <xf numFmtId="1" fontId="15" fillId="11" borderId="43" xfId="1" applyNumberFormat="1" applyFont="1" applyFill="1" applyBorder="1" applyAlignment="1">
      <alignment horizontal="left" vertical="top"/>
    </xf>
    <xf numFmtId="0" fontId="10" fillId="0" borderId="44" xfId="1" applyFont="1" applyBorder="1"/>
    <xf numFmtId="1" fontId="8" fillId="16" borderId="43" xfId="1" applyNumberFormat="1" applyFont="1" applyFill="1" applyBorder="1" applyAlignment="1">
      <alignment horizontal="left" vertical="top"/>
    </xf>
    <xf numFmtId="2" fontId="16" fillId="0" borderId="43" xfId="1" applyNumberFormat="1" applyFont="1" applyBorder="1" applyAlignment="1">
      <alignment horizontal="left" vertical="top" wrapText="1"/>
    </xf>
    <xf numFmtId="1" fontId="17" fillId="13" borderId="45" xfId="2" applyNumberFormat="1" applyFont="1" applyFill="1" applyBorder="1" applyAlignment="1">
      <alignment horizontal="left" vertical="top" wrapText="1"/>
    </xf>
    <xf numFmtId="1" fontId="15" fillId="13" borderId="43" xfId="2" applyNumberFormat="1" applyFont="1" applyFill="1" applyBorder="1" applyAlignment="1">
      <alignment horizontal="left" vertical="top"/>
    </xf>
    <xf numFmtId="1" fontId="7" fillId="17" borderId="45" xfId="2" applyNumberFormat="1" applyFont="1" applyFill="1" applyBorder="1" applyAlignment="1">
      <alignment horizontal="left" vertical="top" wrapText="1"/>
    </xf>
    <xf numFmtId="1" fontId="8" fillId="17" borderId="43" xfId="2" applyNumberFormat="1" applyFont="1" applyFill="1" applyBorder="1" applyAlignment="1">
      <alignment horizontal="left" vertical="top"/>
    </xf>
    <xf numFmtId="2" fontId="16" fillId="4" borderId="43" xfId="1" applyNumberFormat="1" applyFont="1" applyFill="1" applyBorder="1" applyAlignment="1">
      <alignment horizontal="left" vertical="top" wrapText="1"/>
    </xf>
    <xf numFmtId="2" fontId="7" fillId="4" borderId="44" xfId="1" applyNumberFormat="1" applyFont="1" applyFill="1" applyBorder="1" applyAlignment="1">
      <alignment horizontal="left" vertical="top" wrapText="1"/>
    </xf>
    <xf numFmtId="1" fontId="7" fillId="18" borderId="45" xfId="1" applyNumberFormat="1" applyFont="1" applyFill="1" applyBorder="1" applyAlignment="1">
      <alignment horizontal="left" vertical="top" wrapText="1"/>
    </xf>
    <xf numFmtId="1" fontId="8" fillId="18" borderId="43" xfId="1" applyNumberFormat="1" applyFont="1" applyFill="1" applyBorder="1" applyAlignment="1">
      <alignment horizontal="left" vertical="top"/>
    </xf>
    <xf numFmtId="2" fontId="7" fillId="4" borderId="43" xfId="1" applyNumberFormat="1" applyFont="1" applyFill="1" applyBorder="1" applyAlignment="1">
      <alignment horizontal="left" vertical="top" wrapText="1"/>
    </xf>
    <xf numFmtId="1" fontId="7" fillId="18" borderId="26" xfId="1" applyNumberFormat="1" applyFont="1" applyFill="1" applyBorder="1" applyAlignment="1">
      <alignment horizontal="left" vertical="top" wrapText="1"/>
    </xf>
    <xf numFmtId="0" fontId="8" fillId="6" borderId="27" xfId="1" applyFont="1" applyFill="1" applyBorder="1" applyAlignment="1">
      <alignment horizontal="left" vertical="top"/>
    </xf>
    <xf numFmtId="0" fontId="7" fillId="4" borderId="27" xfId="1" applyFont="1" applyFill="1" applyBorder="1" applyAlignment="1">
      <alignment horizontal="left" vertical="top" wrapText="1"/>
    </xf>
    <xf numFmtId="0" fontId="7" fillId="4" borderId="25" xfId="1" applyFont="1" applyFill="1" applyBorder="1" applyAlignment="1">
      <alignment horizontal="left" vertical="top" wrapText="1"/>
    </xf>
    <xf numFmtId="1" fontId="4" fillId="0" borderId="27" xfId="1" applyNumberFormat="1" applyFont="1" applyBorder="1" applyAlignment="1">
      <alignment horizontal="left" vertical="top" wrapText="1"/>
    </xf>
    <xf numFmtId="165" fontId="4" fillId="0" borderId="27" xfId="1" applyNumberFormat="1" applyFont="1" applyBorder="1" applyAlignment="1">
      <alignment horizontal="left" vertical="top" wrapText="1"/>
    </xf>
    <xf numFmtId="169" fontId="4" fillId="0" borderId="27" xfId="1" applyNumberFormat="1" applyFont="1" applyBorder="1" applyAlignment="1">
      <alignment horizontal="left" vertical="top" wrapText="1"/>
    </xf>
    <xf numFmtId="0" fontId="4" fillId="0" borderId="66" xfId="1" applyFont="1" applyBorder="1" applyAlignment="1">
      <alignment horizontal="left" vertical="top"/>
    </xf>
    <xf numFmtId="0" fontId="4" fillId="0" borderId="25" xfId="1" applyFont="1" applyBorder="1" applyAlignment="1">
      <alignment horizontal="left" vertical="top"/>
    </xf>
    <xf numFmtId="164" fontId="4" fillId="0" borderId="54" xfId="1" applyNumberFormat="1" applyFont="1" applyBorder="1" applyAlignment="1">
      <alignment horizontal="left" vertical="top"/>
    </xf>
    <xf numFmtId="168" fontId="4" fillId="0" borderId="67" xfId="1" applyNumberFormat="1" applyFont="1" applyBorder="1" applyAlignment="1">
      <alignment horizontal="left" vertical="top"/>
    </xf>
    <xf numFmtId="0" fontId="6" fillId="0" borderId="27" xfId="1" applyFont="1" applyBorder="1" applyAlignment="1">
      <alignment horizontal="left" vertical="top" wrapText="1"/>
    </xf>
    <xf numFmtId="0" fontId="4" fillId="0" borderId="54" xfId="1" applyFont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18" fillId="19" borderId="0" xfId="1" applyFont="1" applyFill="1"/>
    <xf numFmtId="0" fontId="19" fillId="0" borderId="0" xfId="1" applyFont="1"/>
    <xf numFmtId="0" fontId="20" fillId="0" borderId="0" xfId="1" applyFont="1" applyAlignment="1">
      <alignment horizontal="right"/>
    </xf>
    <xf numFmtId="0" fontId="18" fillId="7" borderId="0" xfId="1" applyFont="1" applyFill="1"/>
    <xf numFmtId="0" fontId="18" fillId="2" borderId="0" xfId="1" applyFont="1" applyFill="1"/>
    <xf numFmtId="0" fontId="21" fillId="0" borderId="0" xfId="1" applyFont="1"/>
    <xf numFmtId="0" fontId="22" fillId="6" borderId="0" xfId="1" applyFont="1" applyFill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166" fontId="4" fillId="4" borderId="47" xfId="1" applyNumberFormat="1" applyFont="1" applyFill="1" applyBorder="1" applyAlignment="1">
      <alignment horizontal="left" vertical="center" wrapText="1"/>
    </xf>
    <xf numFmtId="0" fontId="4" fillId="4" borderId="43" xfId="1" applyFont="1" applyFill="1" applyBorder="1" applyAlignment="1">
      <alignment horizontal="center"/>
    </xf>
    <xf numFmtId="0" fontId="4" fillId="4" borderId="27" xfId="1" applyFont="1" applyFill="1" applyBorder="1" applyAlignment="1">
      <alignment horizontal="center"/>
    </xf>
    <xf numFmtId="164" fontId="4" fillId="4" borderId="47" xfId="1" applyNumberFormat="1" applyFont="1" applyFill="1" applyBorder="1" applyAlignment="1">
      <alignment horizontal="left" vertical="center" wrapText="1"/>
    </xf>
    <xf numFmtId="0" fontId="4" fillId="4" borderId="27" xfId="1" applyFont="1" applyFill="1" applyBorder="1" applyAlignment="1">
      <alignment horizontal="center" wrapText="1"/>
    </xf>
    <xf numFmtId="0" fontId="4" fillId="4" borderId="49" xfId="1" applyFont="1" applyFill="1" applyBorder="1" applyAlignment="1">
      <alignment horizontal="center" wrapText="1"/>
    </xf>
    <xf numFmtId="0" fontId="4" fillId="4" borderId="49" xfId="1" applyFont="1" applyFill="1" applyBorder="1" applyAlignment="1">
      <alignment horizontal="center"/>
    </xf>
    <xf numFmtId="0" fontId="4" fillId="4" borderId="44" xfId="1" applyFont="1" applyFill="1" applyBorder="1" applyAlignment="1">
      <alignment horizontal="center"/>
    </xf>
    <xf numFmtId="0" fontId="4" fillId="4" borderId="25" xfId="1" applyFont="1" applyFill="1" applyBorder="1" applyAlignment="1">
      <alignment horizontal="center"/>
    </xf>
    <xf numFmtId="2" fontId="4" fillId="4" borderId="25" xfId="1" applyNumberFormat="1" applyFont="1" applyFill="1" applyBorder="1" applyAlignment="1">
      <alignment horizontal="center" vertical="center" wrapText="1"/>
    </xf>
    <xf numFmtId="2" fontId="4" fillId="4" borderId="50" xfId="1" applyNumberFormat="1" applyFont="1" applyFill="1" applyBorder="1" applyAlignment="1">
      <alignment horizontal="center" vertical="center" wrapText="1"/>
    </xf>
    <xf numFmtId="0" fontId="4" fillId="4" borderId="43" xfId="1" applyFont="1" applyFill="1" applyBorder="1" applyAlignment="1">
      <alignment horizontal="center" wrapText="1"/>
    </xf>
    <xf numFmtId="0" fontId="4" fillId="4" borderId="43" xfId="1" applyFont="1" applyFill="1" applyBorder="1" applyAlignment="1">
      <alignment horizontal="left"/>
    </xf>
    <xf numFmtId="0" fontId="4" fillId="4" borderId="27" xfId="1" applyFont="1" applyFill="1" applyBorder="1" applyAlignment="1">
      <alignment horizontal="left"/>
    </xf>
    <xf numFmtId="0" fontId="4" fillId="4" borderId="25" xfId="1" applyFont="1" applyFill="1" applyBorder="1" applyAlignment="1">
      <alignment horizontal="center" wrapText="1"/>
    </xf>
    <xf numFmtId="0" fontId="4" fillId="4" borderId="50" xfId="1" applyFont="1" applyFill="1" applyBorder="1" applyAlignment="1">
      <alignment horizontal="center" wrapText="1"/>
    </xf>
    <xf numFmtId="0" fontId="4" fillId="4" borderId="42" xfId="1" applyFont="1" applyFill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5" fillId="4" borderId="15" xfId="1" applyFont="1" applyFill="1" applyBorder="1" applyAlignment="1">
      <alignment vertical="top" wrapText="1"/>
    </xf>
    <xf numFmtId="0" fontId="5" fillId="4" borderId="49" xfId="1" applyFont="1" applyFill="1" applyBorder="1" applyAlignment="1">
      <alignment vertical="top" wrapText="1"/>
    </xf>
    <xf numFmtId="0" fontId="4" fillId="4" borderId="39" xfId="1" applyFont="1" applyFill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0" fontId="4" fillId="4" borderId="51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53" xfId="1" applyFont="1" applyFill="1" applyBorder="1" applyAlignment="1">
      <alignment horizontal="center"/>
    </xf>
    <xf numFmtId="0" fontId="4" fillId="4" borderId="45" xfId="1" applyFont="1" applyFill="1" applyBorder="1" applyAlignment="1">
      <alignment horizontal="center" wrapText="1"/>
    </xf>
    <xf numFmtId="0" fontId="4" fillId="4" borderId="26" xfId="1" applyFont="1" applyFill="1" applyBorder="1" applyAlignment="1">
      <alignment horizontal="center" wrapText="1"/>
    </xf>
    <xf numFmtId="0" fontId="4" fillId="4" borderId="46" xfId="1" applyFont="1" applyFill="1" applyBorder="1" applyAlignment="1">
      <alignment horizontal="center" wrapText="1"/>
    </xf>
    <xf numFmtId="0" fontId="4" fillId="4" borderId="15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left" vertical="top" wrapText="1"/>
    </xf>
    <xf numFmtId="0" fontId="5" fillId="4" borderId="49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horizontal="center"/>
    </xf>
    <xf numFmtId="0" fontId="4" fillId="4" borderId="52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48" xfId="1" applyFont="1" applyFill="1" applyBorder="1" applyAlignment="1">
      <alignment horizontal="center"/>
    </xf>
    <xf numFmtId="0" fontId="5" fillId="4" borderId="38" xfId="1" applyFont="1" applyFill="1" applyBorder="1" applyAlignment="1">
      <alignment vertical="top" wrapText="1"/>
    </xf>
    <xf numFmtId="0" fontId="5" fillId="4" borderId="50" xfId="1" applyFont="1" applyFill="1" applyBorder="1" applyAlignment="1">
      <alignment vertical="top" wrapText="1"/>
    </xf>
    <xf numFmtId="0" fontId="4" fillId="4" borderId="16" xfId="1" applyFont="1" applyFill="1" applyBorder="1" applyAlignment="1">
      <alignment horizontal="left" wrapText="1"/>
    </xf>
    <xf numFmtId="0" fontId="4" fillId="4" borderId="7" xfId="1" applyFont="1" applyFill="1" applyBorder="1" applyAlignment="1">
      <alignment horizontal="left" wrapText="1"/>
    </xf>
    <xf numFmtId="0" fontId="4" fillId="4" borderId="30" xfId="1" applyFont="1" applyFill="1" applyBorder="1" applyAlignment="1">
      <alignment horizontal="left" wrapText="1"/>
    </xf>
    <xf numFmtId="0" fontId="4" fillId="4" borderId="32" xfId="1" applyFont="1" applyFill="1" applyBorder="1" applyAlignment="1">
      <alignment horizontal="left" wrapText="1"/>
    </xf>
    <xf numFmtId="0" fontId="4" fillId="4" borderId="19" xfId="1" applyFont="1" applyFill="1" applyBorder="1" applyAlignment="1">
      <alignment horizontal="left" wrapText="1"/>
    </xf>
    <xf numFmtId="0" fontId="4" fillId="4" borderId="20" xfId="1" applyFont="1" applyFill="1" applyBorder="1" applyAlignment="1">
      <alignment horizontal="left" wrapText="1"/>
    </xf>
    <xf numFmtId="0" fontId="4" fillId="4" borderId="18" xfId="1" applyFont="1" applyFill="1" applyBorder="1" applyAlignment="1">
      <alignment horizontal="left" wrapText="1"/>
    </xf>
    <xf numFmtId="0" fontId="4" fillId="4" borderId="36" xfId="1" applyFont="1" applyFill="1" applyBorder="1" applyAlignment="1">
      <alignment horizontal="left"/>
    </xf>
    <xf numFmtId="0" fontId="4" fillId="4" borderId="37" xfId="1" applyFont="1" applyFill="1" applyBorder="1" applyAlignment="1">
      <alignment horizontal="left"/>
    </xf>
    <xf numFmtId="2" fontId="4" fillId="4" borderId="9" xfId="1" applyNumberFormat="1" applyFont="1" applyFill="1" applyBorder="1" applyAlignment="1">
      <alignment horizontal="center" vertical="center" wrapText="1"/>
    </xf>
    <xf numFmtId="2" fontId="4" fillId="4" borderId="42" xfId="1" applyNumberFormat="1" applyFont="1" applyFill="1" applyBorder="1" applyAlignment="1">
      <alignment horizontal="center" vertical="center" wrapText="1"/>
    </xf>
    <xf numFmtId="2" fontId="4" fillId="4" borderId="24" xfId="1" applyNumberFormat="1" applyFont="1" applyFill="1" applyBorder="1" applyAlignment="1">
      <alignment horizontal="center" vertical="center" wrapText="1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43" xfId="1" applyNumberFormat="1" applyFont="1" applyFill="1" applyBorder="1" applyAlignment="1">
      <alignment horizontal="center" vertical="center"/>
    </xf>
    <xf numFmtId="2" fontId="4" fillId="4" borderId="2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 wrapText="1"/>
    </xf>
    <xf numFmtId="2" fontId="4" fillId="4" borderId="43" xfId="1" applyNumberFormat="1" applyFont="1" applyFill="1" applyBorder="1" applyAlignment="1">
      <alignment horizontal="center" vertical="center" wrapText="1"/>
    </xf>
    <xf numFmtId="2" fontId="4" fillId="4" borderId="27" xfId="1" applyNumberFormat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left" wrapText="1"/>
    </xf>
    <xf numFmtId="0" fontId="4" fillId="4" borderId="29" xfId="1" applyFont="1" applyFill="1" applyBorder="1" applyAlignment="1">
      <alignment horizontal="left" wrapText="1"/>
    </xf>
    <xf numFmtId="0" fontId="4" fillId="4" borderId="17" xfId="1" applyFont="1" applyFill="1" applyBorder="1" applyAlignment="1">
      <alignment horizontal="left" wrapText="1"/>
    </xf>
    <xf numFmtId="0" fontId="4" fillId="4" borderId="31" xfId="1" applyFont="1" applyFill="1" applyBorder="1" applyAlignment="1">
      <alignment horizontal="left" wrapText="1"/>
    </xf>
    <xf numFmtId="0" fontId="1" fillId="4" borderId="16" xfId="1" applyFill="1" applyBorder="1" applyAlignment="1">
      <alignment horizontal="left" wrapText="1"/>
    </xf>
    <xf numFmtId="0" fontId="1" fillId="4" borderId="17" xfId="1" applyFill="1" applyBorder="1" applyAlignment="1">
      <alignment horizontal="left" wrapText="1"/>
    </xf>
    <xf numFmtId="0" fontId="1" fillId="4" borderId="30" xfId="1" applyFill="1" applyBorder="1" applyAlignment="1">
      <alignment horizontal="left" wrapText="1"/>
    </xf>
    <xf numFmtId="0" fontId="1" fillId="4" borderId="31" xfId="1" applyFill="1" applyBorder="1" applyAlignment="1">
      <alignment horizontal="left" wrapText="1"/>
    </xf>
    <xf numFmtId="0" fontId="4" fillId="4" borderId="2" xfId="1" applyFont="1" applyFill="1" applyBorder="1" applyAlignment="1">
      <alignment horizontal="left" wrapText="1"/>
    </xf>
    <xf numFmtId="0" fontId="4" fillId="4" borderId="35" xfId="1" applyFont="1" applyFill="1" applyBorder="1" applyAlignment="1">
      <alignment horizontal="left" wrapText="1"/>
    </xf>
    <xf numFmtId="0" fontId="4" fillId="4" borderId="10" xfId="1" applyFont="1" applyFill="1" applyBorder="1" applyAlignment="1">
      <alignment horizontal="left" wrapText="1"/>
    </xf>
    <xf numFmtId="0" fontId="1" fillId="4" borderId="10" xfId="1" applyFill="1" applyBorder="1" applyAlignment="1">
      <alignment horizontal="left" wrapText="1"/>
    </xf>
    <xf numFmtId="0" fontId="4" fillId="4" borderId="14" xfId="1" applyFont="1" applyFill="1" applyBorder="1" applyAlignment="1">
      <alignment horizontal="left" wrapText="1"/>
    </xf>
    <xf numFmtId="0" fontId="4" fillId="4" borderId="28" xfId="1" applyFont="1" applyFill="1" applyBorder="1" applyAlignment="1">
      <alignment horizontal="left" wrapText="1"/>
    </xf>
    <xf numFmtId="0" fontId="4" fillId="4" borderId="13" xfId="1" applyFont="1" applyFill="1" applyBorder="1" applyAlignment="1">
      <alignment horizontal="left" wrapText="1"/>
    </xf>
    <xf numFmtId="0" fontId="4" fillId="4" borderId="16" xfId="1" applyFont="1" applyFill="1" applyBorder="1" applyAlignment="1">
      <alignment wrapText="1"/>
    </xf>
    <xf numFmtId="0" fontId="4" fillId="4" borderId="17" xfId="1" applyFont="1" applyFill="1" applyBorder="1" applyAlignment="1">
      <alignment wrapText="1"/>
    </xf>
    <xf numFmtId="0" fontId="4" fillId="4" borderId="30" xfId="1" applyFont="1" applyFill="1" applyBorder="1" applyAlignment="1">
      <alignment wrapText="1"/>
    </xf>
    <xf numFmtId="0" fontId="4" fillId="4" borderId="31" xfId="1" applyFont="1" applyFill="1" applyBorder="1" applyAlignment="1">
      <alignment wrapText="1"/>
    </xf>
    <xf numFmtId="0" fontId="4" fillId="4" borderId="9" xfId="1" applyFont="1" applyFill="1" applyBorder="1" applyAlignment="1">
      <alignment horizontal="left" wrapText="1"/>
    </xf>
    <xf numFmtId="0" fontId="4" fillId="4" borderId="11" xfId="1" applyFont="1" applyFill="1" applyBorder="1" applyAlignment="1">
      <alignment horizontal="left"/>
    </xf>
    <xf numFmtId="0" fontId="4" fillId="4" borderId="12" xfId="1" applyFont="1" applyFill="1" applyBorder="1" applyAlignment="1">
      <alignment horizontal="left" wrapText="1"/>
    </xf>
    <xf numFmtId="2" fontId="4" fillId="4" borderId="9" xfId="1" applyNumberFormat="1" applyFont="1" applyFill="1" applyBorder="1" applyAlignment="1">
      <alignment horizontal="left" vertical="center" wrapText="1"/>
    </xf>
    <xf numFmtId="2" fontId="4" fillId="4" borderId="21" xfId="1" applyNumberFormat="1" applyFont="1" applyFill="1" applyBorder="1" applyAlignment="1">
      <alignment horizontal="left" vertical="center" wrapText="1"/>
    </xf>
    <xf numFmtId="2" fontId="4" fillId="4" borderId="10" xfId="1" applyNumberFormat="1" applyFont="1" applyFill="1" applyBorder="1" applyAlignment="1">
      <alignment horizontal="left" vertical="center"/>
    </xf>
    <xf numFmtId="2" fontId="4" fillId="4" borderId="22" xfId="1" applyNumberFormat="1" applyFont="1" applyFill="1" applyBorder="1" applyAlignment="1">
      <alignment horizontal="left" vertical="center"/>
    </xf>
    <xf numFmtId="2" fontId="4" fillId="4" borderId="10" xfId="1" applyNumberFormat="1" applyFont="1" applyFill="1" applyBorder="1" applyAlignment="1">
      <alignment horizontal="left" vertical="center" wrapText="1"/>
    </xf>
    <xf numFmtId="2" fontId="4" fillId="4" borderId="22" xfId="1" applyNumberFormat="1" applyFont="1" applyFill="1" applyBorder="1" applyAlignment="1">
      <alignment horizontal="left" vertical="center" wrapText="1"/>
    </xf>
    <xf numFmtId="2" fontId="4" fillId="4" borderId="11" xfId="1" applyNumberFormat="1" applyFont="1" applyFill="1" applyBorder="1" applyAlignment="1">
      <alignment horizontal="left" vertical="center" wrapText="1"/>
    </xf>
    <xf numFmtId="2" fontId="4" fillId="4" borderId="23" xfId="1" applyNumberFormat="1" applyFont="1" applyFill="1" applyBorder="1" applyAlignment="1">
      <alignment horizontal="left" vertical="center" wrapText="1"/>
    </xf>
    <xf numFmtId="0" fontId="4" fillId="4" borderId="24" xfId="1" applyFont="1" applyFill="1" applyBorder="1" applyAlignment="1">
      <alignment horizontal="left" wrapText="1"/>
    </xf>
    <xf numFmtId="0" fontId="4" fillId="4" borderId="11" xfId="1" applyFont="1" applyFill="1" applyBorder="1" applyAlignment="1">
      <alignment horizontal="left" wrapText="1"/>
    </xf>
    <xf numFmtId="0" fontId="4" fillId="4" borderId="25" xfId="1" applyFont="1" applyFill="1" applyBorder="1" applyAlignment="1">
      <alignment horizontal="left" wrapText="1"/>
    </xf>
    <xf numFmtId="0" fontId="5" fillId="2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2" fontId="6" fillId="4" borderId="2" xfId="1" applyNumberFormat="1" applyFont="1" applyFill="1" applyBorder="1" applyAlignment="1">
      <alignment horizontal="left" wrapText="1"/>
    </xf>
    <xf numFmtId="2" fontId="6" fillId="4" borderId="3" xfId="1" applyNumberFormat="1" applyFont="1" applyFill="1" applyBorder="1" applyAlignment="1">
      <alignment horizontal="left" wrapText="1"/>
    </xf>
    <xf numFmtId="0" fontId="6" fillId="6" borderId="4" xfId="1" applyFont="1" applyFill="1" applyBorder="1" applyAlignment="1">
      <alignment horizontal="left" wrapText="1"/>
    </xf>
    <xf numFmtId="0" fontId="6" fillId="6" borderId="6" xfId="1" applyFont="1" applyFill="1" applyBorder="1" applyAlignment="1">
      <alignment horizontal="left" wrapText="1"/>
    </xf>
    <xf numFmtId="0" fontId="6" fillId="6" borderId="3" xfId="1" applyFont="1" applyFill="1" applyBorder="1" applyAlignment="1">
      <alignment horizontal="left" wrapText="1"/>
    </xf>
    <xf numFmtId="0" fontId="6" fillId="6" borderId="7" xfId="1" applyFont="1" applyFill="1" applyBorder="1" applyAlignment="1">
      <alignment horizontal="left" wrapText="1"/>
    </xf>
    <xf numFmtId="0" fontId="6" fillId="7" borderId="4" xfId="1" applyFont="1" applyFill="1" applyBorder="1" applyAlignment="1">
      <alignment horizontal="left"/>
    </xf>
    <xf numFmtId="0" fontId="6" fillId="7" borderId="6" xfId="1" applyFont="1" applyFill="1" applyBorder="1" applyAlignment="1">
      <alignment horizontal="left"/>
    </xf>
    <xf numFmtId="0" fontId="6" fillId="7" borderId="5" xfId="1" applyFont="1" applyFill="1" applyBorder="1" applyAlignment="1">
      <alignment horizontal="left"/>
    </xf>
  </cellXfs>
  <cellStyles count="4">
    <cellStyle name="Gut 3" xfId="2" xr:uid="{B716ADDB-49F6-4837-AA11-4B5F158525E2}"/>
    <cellStyle name="Standard" xfId="0" builtinId="0"/>
    <cellStyle name="Standard 3 3" xfId="3" xr:uid="{D086B063-4E3C-43B6-8DA1-5427CB9FD07C}"/>
    <cellStyle name="Standard 4" xfId="1" xr:uid="{F6E5C3A7-ADFB-4517-8A2B-D7DDBFD50BDE}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0.0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\ &quot;Points&quot;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0\ &quot;Communities interested&quot;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0\ &quot;Communities interested&quot;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\ &quot;Interest votes in Service Survey&quot;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\ &quot;Interest votes in Service Survey&quot;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8" formatCode="0.00\ &quot;Points&quot;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rgb="FFFFC000"/>
          <bgColor rgb="FFFFC00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fill>
        <patternFill patternType="solid">
          <fgColor rgb="FFFFC000"/>
          <bgColor rgb="FFFFC000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58E789-CFBB-41FF-B306-4B1853DE3F3D}" name="Tabelle1" displayName="Tabelle1" ref="A24:BX204" totalsRowShown="0" headerRowDxfId="78" headerRowBorderDxfId="77" tableBorderDxfId="76" headerRowCellStyle="Standard 4">
  <autoFilter ref="A24:BX204" xr:uid="{4F00CB32-1185-4029-BCF5-0080551EAAC6}"/>
  <tableColumns count="76">
    <tableColumn id="1" xr3:uid="{74E277D6-FDA5-417F-BC1C-8927A31A09FC}" name="Service Type" dataDxfId="75" dataCellStyle="Standard 4"/>
    <tableColumn id="2" xr3:uid="{7E7F4A12-7D45-439C-BD55-22C94D6B5FC6}" name="Service" dataDxfId="74" dataCellStyle="Standard 4"/>
    <tableColumn id="3" xr3:uid="{73C61FBB-69D5-4774-9789-029AE256B34A}" name="Service Provider" dataDxfId="73" dataCellStyle="Standard 4"/>
    <tableColumn id="4" xr3:uid="{E0A8280B-E9A1-4485-80FA-CEED2C082EA7}" name="Iteration reached" dataDxfId="72" dataCellStyle="Standard 4"/>
    <tableColumn id="78" xr3:uid="{84E1EAE6-B626-4F6D-A2AB-2CF266C1ECE3}" name="Summarized Points 1-3 Iteration" dataDxfId="71" dataCellStyle="Standard 4">
      <calculatedColumnFormula>IF(BV25=0,0,AU25+BV25)</calculatedColumnFormula>
    </tableColumn>
    <tableColumn id="77" xr3:uid="{042FC644-05E0-48D4-B30F-640BD5DF2B65}" name="Integration Rank" dataDxfId="70" dataCellStyle="Standard 4"/>
    <tableColumn id="5" xr3:uid="{0F62D009-4F6A-4BCF-81A4-B82F69EE4928}" name="Provided for free" dataDxfId="69" dataCellStyle="Standard 4"/>
    <tableColumn id="6" xr3:uid="{CB860AC3-54C8-4722-AB84-981AFB74E637}" name="Helmholtz Center as Provider" dataDxfId="68" dataCellStyle="Standard 4"/>
    <tableColumn id="7" xr3:uid="{79D1A43A-64AA-4435-B23C-856A2A80240B}" name="Cloud provisioning" dataDxfId="67" dataCellStyle="Standard 4"/>
    <tableColumn id="8" xr3:uid="{162A0C08-49F8-4DF7-AFAA-06FC3A42C577}" name="Explicitly supports scientists" dataDxfId="66" dataCellStyle="Standard 4"/>
    <tableColumn id="9" xr3:uid="{A484ADF0-B7B9-448D-9158-E6A924919AE0}" name="EmptyColumn" dataDxfId="65" dataCellStyle="Standard 4"/>
    <tableColumn id="10" xr3:uid="{3FC43D53-60C5-4296-B073-7AC177164A62}" name="Broad range of centers" dataDxfId="64" dataCellStyle="Standard 4"/>
    <tableColumn id="11" xr3:uid="{6FF0A4F4-8467-409A-9CBB-3C1B88C28310}" name="EmptyColumn1" dataDxfId="63" dataCellStyle="Standard 4"/>
    <tableColumn id="12" xr3:uid="{CB084379-6420-4185-BA42-1FAED59CD76F}" name="Broad range of communities" dataDxfId="62" dataCellStyle="Standard 4"/>
    <tableColumn id="13" xr3:uid="{8AAAEEBD-8787-46BE-9764-B994F419286B}" name="EmptyColumn2" dataDxfId="61" dataCellStyle="Standard 4"/>
    <tableColumn id="14" xr3:uid="{33298120-8D39-42B6-BB47-B923B16FCD3C}" name="Named in HIFIS Proposal" dataDxfId="60" dataCellStyle="Standard 4"/>
    <tableColumn id="15" xr3:uid="{6F28065F-44AE-4850-989D-C208BA92DFD9}" name="Open Source" dataDxfId="59" dataCellStyle="Standard 4"/>
    <tableColumn id="16" xr3:uid="{688D4008-3461-4ED9-B0E4-2B761B1E4A0D}" name="Eval Provided for free" dataDxfId="58" dataCellStyle="Standard 4">
      <calculatedColumnFormula>IF(G25=$G$7,1,0)</calculatedColumnFormula>
    </tableColumn>
    <tableColumn id="17" xr3:uid="{C2C91520-EE64-4AD7-9DD7-9D70A21E2EEA}" name="Eval Helmholtz Center as Provider" dataDxfId="57" dataCellStyle="Standard 4">
      <calculatedColumnFormula>IF(H25=$H$7,1,IF(H25=$H$9,1,0))</calculatedColumnFormula>
    </tableColumn>
    <tableColumn id="18" xr3:uid="{F908DB7A-0797-4F92-A139-4F17078FC3C6}" name="Eval Cloud provisioning" dataDxfId="56" dataCellStyle="Standard 4">
      <calculatedColumnFormula>IF(I25=$I$7,1,0)</calculatedColumnFormula>
    </tableColumn>
    <tableColumn id="19" xr3:uid="{50751057-E304-4B96-80D9-42E61E91F7C2}" name="Eval explicitly supports scientists Points" dataDxfId="55" dataCellStyle="Standard 4">
      <calculatedColumnFormula>IF(J25=$J$7,$K$7,$K$8)</calculatedColumnFormula>
    </tableColumn>
    <tableColumn id="20" xr3:uid="{B5DA111F-910F-453A-A356-5FD7D649FBB5}" name="Eval explicitly supports scientists Points * Weighting" dataDxfId="54" dataCellStyle="Standard 4">
      <calculatedColumnFormula>U25*$K$5</calculatedColumnFormula>
    </tableColumn>
    <tableColumn id="21" xr3:uid="{CFDD1628-2B76-4190-AFF4-9A5117DD0301}" name="Eval broad range of centers Points" dataDxfId="53" dataCellStyle="Standard 4">
      <calculatedColumnFormula>IF(L25&gt;$L$11,$M$7,IF(L25&gt;$L$15,$M$11,IF(L25&gt;$L$19,$M$15,IF(L25&gt;$L$23,$M$19,0))))</calculatedColumnFormula>
    </tableColumn>
    <tableColumn id="22" xr3:uid="{4A2B0E9B-6DA9-4025-99CA-ECB5A0FF25C6}" name="Eval broad range of centers Points * Weighting" dataDxfId="52" dataCellStyle="Standard 4">
      <calculatedColumnFormula>W25*$M$5</calculatedColumnFormula>
    </tableColumn>
    <tableColumn id="23" xr3:uid="{3BFB7E23-6A3F-4868-9678-E3EF7306F751}" name="Eval broad range of communities Points" dataDxfId="51" dataCellStyle="Standard 4">
      <calculatedColumnFormula>IF(N25=$N$7,$O$7,IF(N25=$N$8,$O$8,$O$9))</calculatedColumnFormula>
    </tableColumn>
    <tableColumn id="24" xr3:uid="{38D69EA6-37D1-404C-ABE9-DFFA0F1668FA}" name="Eval broad range of communities Points * Weighting" dataDxfId="50" dataCellStyle="Standard 4">
      <calculatedColumnFormula>Y25*$O$5</calculatedColumnFormula>
    </tableColumn>
    <tableColumn id="25" xr3:uid="{A975DD96-EEC5-4794-859B-953DAF93EED8}" name="1st Iteration Points" dataDxfId="49" dataCellStyle="Standard 4">
      <calculatedColumnFormula>(V25+X25+Z25)*R25*S25*T25</calculatedColumnFormula>
    </tableColumn>
    <tableColumn id="26" xr3:uid="{3352A16D-D62E-4CEB-8D7E-C55D9AC833A1}" name="Comment 1st Iteration" dataDxfId="48" dataCellStyle="Standard 4">
      <calculatedColumnFormula>IF(H25=$H$9,"NO PROVIDER",IF(H25=$H$8,"EXCLUDE","-"))</calculatedColumnFormula>
    </tableColumn>
    <tableColumn id="27" xr3:uid="{1C56FC07-E242-4EC8-A0CA-9D7950FE602F}" name="Data Formats" dataDxfId="47" dataCellStyle="Standard 4"/>
    <tableColumn id="28" xr3:uid="{580A7FF0-EEC1-4189-BD32-00DA96FD07F4}" name="Helmholtz AAI" dataDxfId="46" dataCellStyle="Standard 4"/>
    <tableColumn id="29" xr3:uid="{7C04616A-483F-4E37-A9B4-0D29CC152A9A}" name="Service Readiness" dataDxfId="45" dataCellStyle="Standard 4"/>
    <tableColumn id="30" xr3:uid="{6F6EE7F7-5C0F-4B9F-B157-253FFD5B8D9E}" name="EmptyColumn3" dataDxfId="44" dataCellStyle="Standard 4"/>
    <tableColumn id="31" xr3:uid="{0385CDAB-C0EE-46DF-AE2C-806DBD3219D7}" name="External Users" dataDxfId="43" dataCellStyle="Standard 4"/>
    <tableColumn id="32" xr3:uid="{07B47E16-E7AF-47E0-BC49-1DECA9A4508D}" name="EmptyColumn4" dataDxfId="42" dataCellStyle="Standard 4"/>
    <tableColumn id="33" xr3:uid="{94548141-8A45-4415-8D91-0F28A2EBB0E5}" name="Long-term perspective" dataDxfId="41" dataCellStyle="Standard 4"/>
    <tableColumn id="34" xr3:uid="{2058011B-A4A6-467A-B822-375726354E21}" name="EmptyColumn5" dataDxfId="40" dataCellStyle="Standard 4"/>
    <tableColumn id="35" xr3:uid="{BF480543-17A5-4837-BA79-7DAEDC401E65}" name="Eval Data Formats" dataDxfId="39" dataCellStyle="Standard 4">
      <calculatedColumnFormula>IF(AC25=$AC$7,1,0)</calculatedColumnFormula>
    </tableColumn>
    <tableColumn id="36" xr3:uid="{97559B91-4965-426C-A9F4-38D5632CC238}" name="Eval Helmholtz AAI" dataDxfId="38" dataCellStyle="Standard 4">
      <calculatedColumnFormula>IF(AD25=$AD$7,1,0)</calculatedColumnFormula>
    </tableColumn>
    <tableColumn id="37" xr3:uid="{1AE26D9A-4FAE-4187-BEFB-F1A7FDA2C453}" name="Eval Service Readiness Points" dataDxfId="37" dataCellStyle="Standard 4">
      <calculatedColumnFormula>IF(AE25=$AE$7,4,IF(AE25=$AE$8,3,IF(AE25=$AE$9,2,IF(AE25=$AE$10,1,0))))</calculatedColumnFormula>
    </tableColumn>
    <tableColumn id="38" xr3:uid="{64815D19-B8E8-441F-B359-D5FC9658E78A}" name="Eval Service Readiness Points * Weighting" dataDxfId="36" dataCellStyle="Standard 4">
      <calculatedColumnFormula>AM25*$AF$5</calculatedColumnFormula>
    </tableColumn>
    <tableColumn id="39" xr3:uid="{012CE1EB-5627-4B9C-A8B2-8D9D34B455EF}" name="Eval External Users Points" dataDxfId="35" dataCellStyle="Standard 4">
      <calculatedColumnFormula>IF(AG25=$AG$7,4,IF(AG25=$AG$8,2,0))</calculatedColumnFormula>
    </tableColumn>
    <tableColumn id="40" xr3:uid="{4A36B84C-735B-4AE5-8ABE-186FE75C9095}" name="Eval External Users Points * Weighting" dataDxfId="34" dataCellStyle="Standard 4">
      <calculatedColumnFormula>AO25*$AH$5</calculatedColumnFormula>
    </tableColumn>
    <tableColumn id="41" xr3:uid="{9DE69433-C7C7-49BD-8A38-D0FCF46550B9}" name="Eval Long-term perspective Points" dataDxfId="33" dataCellStyle="Standard 4">
      <calculatedColumnFormula>IF(AI25=$AI$7,4,IF(AI25=$AI$8,2,0))</calculatedColumnFormula>
    </tableColumn>
    <tableColumn id="42" xr3:uid="{CBE9423D-1BA3-4903-9816-308F8A2013A5}" name="Eval Long-term perspective Points * Weighting" dataDxfId="32" dataCellStyle="Standard 4">
      <calculatedColumnFormula>AQ25*$AJ$5</calculatedColumnFormula>
    </tableColumn>
    <tableColumn id="43" xr3:uid="{BF2E004D-D015-4E62-85EA-66BEDEBA2F58}" name="2nd Iteration Points" dataDxfId="31" dataCellStyle="Standard 4">
      <calculatedColumnFormula>(AN25+AP25+AR25)*AK25*AL25</calculatedColumnFormula>
    </tableColumn>
    <tableColumn id="44" xr3:uid="{12BAB4A3-E457-4867-85EC-FFC11EAB2839}" name="Comment 2nd Iteration" dataDxfId="30" dataCellStyle="Standard 4">
      <calculatedColumnFormula>IF(AS25=0,"EXLUDE","-")</calculatedColumnFormula>
    </tableColumn>
    <tableColumn id="45" xr3:uid="{166DA1A8-09C9-493B-8845-1DEBDE3F1E95}" name="Summarized Points 1-2 Iteration" dataDxfId="29" dataCellStyle="Standard 4">
      <calculatedColumnFormula>IF(AS25=0,0,AS25+AA25)</calculatedColumnFormula>
    </tableColumn>
    <tableColumn id="46" xr3:uid="{F07B27A3-C1E1-42DE-BAED-0CDFB0DDFAF7}" name="Data Protection + IT-Security" dataDxfId="28" dataCellStyle="Standard 4"/>
    <tableColumn id="47" xr3:uid="{5BBBD7EE-51F2-4FB3-8465-C6FF50941899}" name="User Deprovisioning" dataDxfId="27" dataCellStyle="Standard 4"/>
    <tableColumn id="48" xr3:uid="{B4BB13EA-BE5F-4811-8969-BFA9131DAEF6}" name="Increased Load" dataDxfId="26" dataCellStyle="Standard 4"/>
    <tableColumn id="49" xr3:uid="{329B66D7-1787-4D61-B47E-CA87CC13C791}" name="Policies" dataDxfId="25" dataCellStyle="Standard 4"/>
    <tableColumn id="50" xr3:uid="{027BEF13-0B62-48DC-B6B8-AD86D59D9F1F}" name="Backup" dataDxfId="24" dataCellStyle="Standard 4"/>
    <tableColumn id="51" xr3:uid="{85976B39-8F7F-4988-934F-126E98970186}" name="Incubator Interconnection" dataDxfId="23" dataCellStyle="Standard 4"/>
    <tableColumn id="52" xr3:uid="{9F0D0E50-E1E5-43CC-8382-FB032B453A2F}" name="EmptyColumn6" dataDxfId="22" dataCellStyle="Standard 4"/>
    <tableColumn id="53" xr3:uid="{5C5028F9-D5BF-4F71-9657-88E92AE3717B}" name="Service Integration" dataDxfId="21" dataCellStyle="Standard 4"/>
    <tableColumn id="54" xr3:uid="{4500EF5C-C9BA-47E2-805E-9FD905BF9A6A}" name="EmptyColumn7" dataDxfId="20" dataCellStyle="Standard 4"/>
    <tableColumn id="55" xr3:uid="{1261B150-FEEF-4416-8370-AC8973946CCB}" name="User effort" dataDxfId="19" dataCellStyle="Standard 4"/>
    <tableColumn id="56" xr3:uid="{337D96E7-C341-4814-87ED-3D3E407DEE2B}" name="EmptyColumn8" dataDxfId="18" dataCellStyle="Standard 4"/>
    <tableColumn id="57" xr3:uid="{6C5C9A64-8A65-4BB2-AB31-B07C0730D986}" name="Open Access APIs" dataDxfId="17" dataCellStyle="Standard 4"/>
    <tableColumn id="58" xr3:uid="{9DB50678-C43B-44EA-A176-BB06CBB3F02F}" name="Equally distributed Service Providers" dataDxfId="16" dataCellStyle="Standard 4"/>
    <tableColumn id="59" xr3:uid="{A835D179-50B9-4854-A795-FCCE6856C910}" name="Service Provider certified" dataDxfId="15" dataCellStyle="Standard 4"/>
    <tableColumn id="60" xr3:uid="{7B43F2B6-9B63-4D91-9816-90B812CB6E2B}" name="Service Provider meets legal requirements" dataDxfId="14" dataCellStyle="Standard 4"/>
    <tableColumn id="61" xr3:uid="{A2184B2A-3272-4A12-ACBF-18B82B964387}" name="Eval Data Protection + IT-Security" dataDxfId="13" dataCellStyle="Standard 4">
      <calculatedColumnFormula>IF(AV25=$AV$7,1,0)</calculatedColumnFormula>
    </tableColumn>
    <tableColumn id="62" xr3:uid="{5D55605A-FA51-4E28-A520-2F3707B36DCD}" name="Eval User Deprovisioning" dataDxfId="12" dataCellStyle="Standard 4">
      <calculatedColumnFormula>IF(AW25=$AW$7,1,0)</calculatedColumnFormula>
    </tableColumn>
    <tableColumn id="63" xr3:uid="{2D5C2EE3-ED18-46DA-98C1-28B37A2AF8B4}" name="Eval Increased Load" dataDxfId="11" dataCellStyle="Standard 4">
      <calculatedColumnFormula>IF(AX25=$AX$7,1,0)</calculatedColumnFormula>
    </tableColumn>
    <tableColumn id="64" xr3:uid="{9DDFDD90-92C5-4417-9D46-04D622E36D23}" name="Eval Policies" dataDxfId="10" dataCellStyle="Standard 4">
      <calculatedColumnFormula>IF(AY25=$AY$7,1,0)</calculatedColumnFormula>
    </tableColumn>
    <tableColumn id="65" xr3:uid="{5F0CB94D-CBB2-434B-AABD-EF2365C2890A}" name="Eval Backup" dataDxfId="9" dataCellStyle="Standard 4">
      <calculatedColumnFormula>IF(AZ25=$AZ$7,1,0)</calculatedColumnFormula>
    </tableColumn>
    <tableColumn id="66" xr3:uid="{F4D4DFF0-3E9A-4F29-8D61-14888D876218}" name="Eval Incubator Interconnection Points" dataDxfId="8" dataCellStyle="Standard 4">
      <calculatedColumnFormula>IF(BA25=$BA$7,4,IF(BA25=$BA$8,2,0))</calculatedColumnFormula>
    </tableColumn>
    <tableColumn id="67" xr3:uid="{83DD4796-2DEA-4A14-B7CC-6898408348F8}" name="Eval Incubator Interconnection Points * Weighting" dataDxfId="7" dataCellStyle="Standard 4">
      <calculatedColumnFormula>BP25*$BB$5</calculatedColumnFormula>
    </tableColumn>
    <tableColumn id="68" xr3:uid="{BB48339F-CC09-4E1C-A386-81DCE9D775C1}" name="Eval Service Integration Points" dataDxfId="6" dataCellStyle="Standard 4">
      <calculatedColumnFormula>IF(BC25=$BC$7,4,IF(BC25=$BC$8,3,IF(BC25=$BC$9,2,IF(BC25=$BC$10,1,0))))</calculatedColumnFormula>
    </tableColumn>
    <tableColumn id="69" xr3:uid="{0AA64319-B697-4924-808D-E4E8519628DC}" name="Eval Service Integration Points * Weighting" dataDxfId="5" dataCellStyle="Standard 4">
      <calculatedColumnFormula>BR25*$BD$5</calculatedColumnFormula>
    </tableColumn>
    <tableColumn id="70" xr3:uid="{408F4729-371E-4216-BF87-E4DC9B9F29AC}" name="Eval User effort Points" dataDxfId="4" dataCellStyle="Standard 4">
      <calculatedColumnFormula>IF(BE25=$BE$7,4,IF(BE25=$BE$8,2,0))</calculatedColumnFormula>
    </tableColumn>
    <tableColumn id="71" xr3:uid="{881ED55B-209A-4C7F-B469-B121D5F773E4}" name="Eval User Effort Ponts * Weighting" dataDxfId="3" dataCellStyle="Standard 4">
      <calculatedColumnFormula>BT25*$BF$5</calculatedColumnFormula>
    </tableColumn>
    <tableColumn id="72" xr3:uid="{D6334958-52D4-4896-8F8A-E68A8999AA36}" name="3rd Iteration Points" dataDxfId="2" dataCellStyle="Standard 4">
      <calculatedColumnFormula>(BQ25+BS25+BU25)*BK25*BL25*BM25*BN25*BO25</calculatedColumnFormula>
    </tableColumn>
    <tableColumn id="73" xr3:uid="{904430E1-A116-40DD-AAFB-B97B84CF1980}" name="Comment 3rd Iteration" dataDxfId="1" dataCellStyle="Standard 4">
      <calculatedColumnFormula>IF(BV25=0,"POSTPONED","-")</calculatedColumnFormula>
    </tableColumn>
    <tableColumn id="74" xr3:uid="{A5A57BF8-5A1F-4838-B069-D14424599AE9}" name="Comment 3rd Iteration 2" dataDxfId="0" dataCellStyle="Standard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78B86-E904-428C-AC6A-524437ABB6BF}">
  <dimension ref="A1:BX220"/>
  <sheetViews>
    <sheetView tabSelected="1" zoomScale="85" zoomScaleNormal="85" workbookViewId="0">
      <pane xSplit="6" ySplit="5" topLeftCell="G115" activePane="bottomRight" state="frozen"/>
      <selection pane="topRight" activeCell="G1" sqref="G1"/>
      <selection pane="bottomLeft" activeCell="A6" sqref="A6"/>
      <selection pane="bottomRight" activeCell="D152" sqref="D152"/>
    </sheetView>
  </sheetViews>
  <sheetFormatPr baseColWidth="10" defaultColWidth="11.42578125" defaultRowHeight="15" x14ac:dyDescent="0.25"/>
  <cols>
    <col min="1" max="1" width="25.7109375" style="2" customWidth="1"/>
    <col min="2" max="2" width="31.28515625" style="2" customWidth="1"/>
    <col min="3" max="3" width="13.7109375" style="2" customWidth="1"/>
    <col min="4" max="4" width="16" style="2" customWidth="1"/>
    <col min="5" max="5" width="14.42578125" style="2" customWidth="1"/>
    <col min="6" max="6" width="16.28515625" style="2" customWidth="1"/>
    <col min="7" max="11" width="16.140625" style="2" customWidth="1"/>
    <col min="12" max="12" width="37.5703125" style="2" customWidth="1"/>
    <col min="13" max="13" width="16.140625" style="2" customWidth="1"/>
    <col min="14" max="14" width="24.42578125" style="2" customWidth="1"/>
    <col min="15" max="17" width="16.140625" style="2" customWidth="1"/>
    <col min="18" max="26" width="11.42578125" style="2" customWidth="1"/>
    <col min="27" max="27" width="15.28515625" style="2" customWidth="1"/>
    <col min="28" max="28" width="14.140625" style="2" customWidth="1"/>
    <col min="29" max="34" width="16.140625" style="2" customWidth="1"/>
    <col min="35" max="36" width="16.28515625" style="2" customWidth="1"/>
    <col min="37" max="46" width="11.42578125" style="2" customWidth="1"/>
    <col min="47" max="47" width="13.28515625" style="2" customWidth="1"/>
    <col min="48" max="52" width="20" style="2" customWidth="1"/>
    <col min="53" max="54" width="20.140625" style="2" customWidth="1"/>
    <col min="55" max="56" width="20" style="2" customWidth="1"/>
    <col min="57" max="58" width="23.5703125" style="2" customWidth="1"/>
    <col min="59" max="62" width="20" style="2" customWidth="1"/>
    <col min="63" max="74" width="11.42578125" style="2" customWidth="1"/>
    <col min="75" max="75" width="17.7109375" style="2" customWidth="1"/>
    <col min="76" max="76" width="46.140625" style="2" customWidth="1"/>
    <col min="77" max="16384" width="11.42578125" style="2"/>
  </cols>
  <sheetData>
    <row r="1" spans="1:76" x14ac:dyDescent="0.25">
      <c r="A1" s="1" t="s">
        <v>0</v>
      </c>
      <c r="B1" s="1"/>
      <c r="C1" s="2" t="s">
        <v>404</v>
      </c>
      <c r="D1" s="1"/>
    </row>
    <row r="2" spans="1:76" ht="15.75" thickBot="1" x14ac:dyDescent="0.3">
      <c r="E2" s="3"/>
      <c r="F2" s="3"/>
      <c r="G2" s="374" t="s">
        <v>1</v>
      </c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5" t="s">
        <v>2</v>
      </c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4" t="s">
        <v>3</v>
      </c>
      <c r="AD2" s="374"/>
      <c r="AE2" s="374"/>
      <c r="AF2" s="374"/>
      <c r="AG2" s="374"/>
      <c r="AH2" s="374"/>
      <c r="AI2" s="374"/>
      <c r="AJ2" s="374"/>
      <c r="AK2" s="375" t="s">
        <v>2</v>
      </c>
      <c r="AL2" s="375"/>
      <c r="AM2" s="375"/>
      <c r="AN2" s="375"/>
      <c r="AO2" s="375"/>
      <c r="AP2" s="375"/>
      <c r="AQ2" s="375"/>
      <c r="AR2" s="375"/>
      <c r="AS2" s="375"/>
      <c r="AT2" s="375"/>
      <c r="AU2" s="375"/>
      <c r="AV2" s="376" t="s">
        <v>4</v>
      </c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4" t="s">
        <v>2</v>
      </c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ht="15.75" customHeight="1" thickBot="1" x14ac:dyDescent="0.3">
      <c r="A3" s="377" t="s">
        <v>5</v>
      </c>
      <c r="B3" s="378"/>
      <c r="C3" s="378"/>
      <c r="D3" s="5"/>
      <c r="E3" s="6" t="s">
        <v>6</v>
      </c>
      <c r="F3" s="7"/>
      <c r="G3" s="379" t="s">
        <v>7</v>
      </c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1"/>
      <c r="AA3" s="381"/>
      <c r="AB3" s="382"/>
      <c r="AC3" s="383" t="s">
        <v>8</v>
      </c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5"/>
      <c r="AV3" s="8" t="s">
        <v>9</v>
      </c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76" ht="135" customHeight="1" x14ac:dyDescent="0.25">
      <c r="A4" s="363" t="s">
        <v>10</v>
      </c>
      <c r="B4" s="365" t="s">
        <v>11</v>
      </c>
      <c r="C4" s="367" t="s">
        <v>12</v>
      </c>
      <c r="D4" s="369" t="s">
        <v>13</v>
      </c>
      <c r="E4" s="360" t="s">
        <v>14</v>
      </c>
      <c r="F4" s="372" t="s">
        <v>15</v>
      </c>
      <c r="G4" s="11" t="s">
        <v>16</v>
      </c>
      <c r="H4" s="12" t="s">
        <v>17</v>
      </c>
      <c r="I4" s="12" t="s">
        <v>18</v>
      </c>
      <c r="J4" s="355" t="s">
        <v>19</v>
      </c>
      <c r="K4" s="362"/>
      <c r="L4" s="355" t="s">
        <v>20</v>
      </c>
      <c r="M4" s="362"/>
      <c r="N4" s="355" t="s">
        <v>21</v>
      </c>
      <c r="O4" s="362"/>
      <c r="P4" s="12" t="s">
        <v>22</v>
      </c>
      <c r="Q4" s="13" t="s">
        <v>23</v>
      </c>
      <c r="R4" s="353" t="s">
        <v>24</v>
      </c>
      <c r="S4" s="341" t="s">
        <v>25</v>
      </c>
      <c r="T4" s="341" t="s">
        <v>26</v>
      </c>
      <c r="U4" s="321" t="s">
        <v>27</v>
      </c>
      <c r="V4" s="343"/>
      <c r="W4" s="321" t="s">
        <v>28</v>
      </c>
      <c r="X4" s="343"/>
      <c r="Y4" s="321" t="s">
        <v>29</v>
      </c>
      <c r="Z4" s="322"/>
      <c r="AA4" s="360" t="s">
        <v>30</v>
      </c>
      <c r="AB4" s="361"/>
      <c r="AC4" s="14" t="s">
        <v>31</v>
      </c>
      <c r="AD4" s="12" t="s">
        <v>32</v>
      </c>
      <c r="AE4" s="355" t="s">
        <v>33</v>
      </c>
      <c r="AF4" s="362"/>
      <c r="AG4" s="355" t="s">
        <v>34</v>
      </c>
      <c r="AH4" s="362"/>
      <c r="AI4" s="355" t="s">
        <v>35</v>
      </c>
      <c r="AJ4" s="327"/>
      <c r="AK4" s="353" t="s">
        <v>36</v>
      </c>
      <c r="AL4" s="341" t="s">
        <v>37</v>
      </c>
      <c r="AM4" s="356" t="s">
        <v>38</v>
      </c>
      <c r="AN4" s="357"/>
      <c r="AO4" s="321" t="s">
        <v>39</v>
      </c>
      <c r="AP4" s="343"/>
      <c r="AQ4" s="321" t="s">
        <v>40</v>
      </c>
      <c r="AR4" s="322"/>
      <c r="AS4" s="325" t="s">
        <v>41</v>
      </c>
      <c r="AT4" s="326"/>
      <c r="AU4" s="349" t="s">
        <v>42</v>
      </c>
      <c r="AV4" s="14" t="s">
        <v>43</v>
      </c>
      <c r="AW4" s="12" t="s">
        <v>44</v>
      </c>
      <c r="AX4" s="12" t="s">
        <v>45</v>
      </c>
      <c r="AY4" s="12" t="s">
        <v>46</v>
      </c>
      <c r="AZ4" s="12" t="s">
        <v>47</v>
      </c>
      <c r="BA4" s="351" t="s">
        <v>48</v>
      </c>
      <c r="BB4" s="351"/>
      <c r="BC4" s="352" t="s">
        <v>49</v>
      </c>
      <c r="BD4" s="352"/>
      <c r="BE4" s="351" t="s">
        <v>50</v>
      </c>
      <c r="BF4" s="351"/>
      <c r="BG4" s="12" t="s">
        <v>51</v>
      </c>
      <c r="BH4" s="12" t="s">
        <v>52</v>
      </c>
      <c r="BI4" s="12" t="s">
        <v>53</v>
      </c>
      <c r="BJ4" s="13" t="s">
        <v>54</v>
      </c>
      <c r="BK4" s="353" t="s">
        <v>55</v>
      </c>
      <c r="BL4" s="341" t="s">
        <v>56</v>
      </c>
      <c r="BM4" s="341" t="s">
        <v>57</v>
      </c>
      <c r="BN4" s="341" t="s">
        <v>58</v>
      </c>
      <c r="BO4" s="341" t="s">
        <v>59</v>
      </c>
      <c r="BP4" s="321" t="s">
        <v>60</v>
      </c>
      <c r="BQ4" s="343"/>
      <c r="BR4" s="345" t="s">
        <v>61</v>
      </c>
      <c r="BS4" s="346"/>
      <c r="BT4" s="321" t="s">
        <v>62</v>
      </c>
      <c r="BU4" s="322"/>
      <c r="BV4" s="325" t="s">
        <v>63</v>
      </c>
      <c r="BW4" s="326"/>
      <c r="BX4" s="327"/>
    </row>
    <row r="5" spans="1:76" ht="15.75" thickBot="1" x14ac:dyDescent="0.3">
      <c r="A5" s="364"/>
      <c r="B5" s="366"/>
      <c r="C5" s="368"/>
      <c r="D5" s="370"/>
      <c r="E5" s="371"/>
      <c r="F5" s="373"/>
      <c r="G5" s="15"/>
      <c r="H5" s="16"/>
      <c r="I5" s="16"/>
      <c r="J5" s="17" t="s">
        <v>64</v>
      </c>
      <c r="K5" s="18">
        <v>0.56000000000000005</v>
      </c>
      <c r="L5" s="17" t="s">
        <v>64</v>
      </c>
      <c r="M5" s="18">
        <v>0.81</v>
      </c>
      <c r="N5" s="17" t="s">
        <v>64</v>
      </c>
      <c r="O5" s="16">
        <v>0.56000000000000005</v>
      </c>
      <c r="P5" s="16"/>
      <c r="Q5" s="19"/>
      <c r="R5" s="354"/>
      <c r="S5" s="342"/>
      <c r="T5" s="342"/>
      <c r="U5" s="323"/>
      <c r="V5" s="344"/>
      <c r="W5" s="323"/>
      <c r="X5" s="344"/>
      <c r="Y5" s="323"/>
      <c r="Z5" s="324"/>
      <c r="AA5" s="20" t="s">
        <v>65</v>
      </c>
      <c r="AB5" s="21" t="s">
        <v>66</v>
      </c>
      <c r="AC5" s="22"/>
      <c r="AD5" s="23"/>
      <c r="AE5" s="24" t="s">
        <v>64</v>
      </c>
      <c r="AF5" s="25">
        <v>0.81</v>
      </c>
      <c r="AG5" s="24" t="s">
        <v>64</v>
      </c>
      <c r="AH5" s="25">
        <v>0.67</v>
      </c>
      <c r="AI5" s="24" t="s">
        <v>64</v>
      </c>
      <c r="AJ5" s="26">
        <v>0.5</v>
      </c>
      <c r="AK5" s="354"/>
      <c r="AL5" s="342"/>
      <c r="AM5" s="358"/>
      <c r="AN5" s="359"/>
      <c r="AO5" s="323"/>
      <c r="AP5" s="344"/>
      <c r="AQ5" s="323"/>
      <c r="AR5" s="324"/>
      <c r="AS5" s="27" t="s">
        <v>65</v>
      </c>
      <c r="AT5" s="28" t="s">
        <v>66</v>
      </c>
      <c r="AU5" s="350"/>
      <c r="AV5" s="22"/>
      <c r="AW5" s="23"/>
      <c r="AX5" s="23"/>
      <c r="AY5" s="23"/>
      <c r="AZ5" s="23"/>
      <c r="BA5" s="29" t="s">
        <v>64</v>
      </c>
      <c r="BB5" s="23">
        <v>0.38</v>
      </c>
      <c r="BC5" s="29" t="s">
        <v>64</v>
      </c>
      <c r="BD5" s="23">
        <v>0.13</v>
      </c>
      <c r="BE5" s="29" t="s">
        <v>64</v>
      </c>
      <c r="BF5" s="23">
        <v>0.25</v>
      </c>
      <c r="BG5" s="23"/>
      <c r="BH5" s="23"/>
      <c r="BI5" s="23"/>
      <c r="BJ5" s="30"/>
      <c r="BK5" s="354"/>
      <c r="BL5" s="342"/>
      <c r="BM5" s="342"/>
      <c r="BN5" s="342"/>
      <c r="BO5" s="342"/>
      <c r="BP5" s="323"/>
      <c r="BQ5" s="344"/>
      <c r="BR5" s="347"/>
      <c r="BS5" s="348"/>
      <c r="BT5" s="323"/>
      <c r="BU5" s="324"/>
      <c r="BV5" s="22" t="s">
        <v>65</v>
      </c>
      <c r="BW5" s="328" t="s">
        <v>66</v>
      </c>
      <c r="BX5" s="329"/>
    </row>
    <row r="6" spans="1:76" ht="45" customHeight="1" x14ac:dyDescent="0.25">
      <c r="A6" s="330"/>
      <c r="B6" s="333"/>
      <c r="C6" s="336"/>
      <c r="D6" s="31" t="s">
        <v>67</v>
      </c>
      <c r="E6" s="339"/>
      <c r="F6" s="340"/>
      <c r="G6" s="32" t="s">
        <v>67</v>
      </c>
      <c r="H6" s="33" t="s">
        <v>67</v>
      </c>
      <c r="I6" s="33" t="s">
        <v>67</v>
      </c>
      <c r="J6" s="33" t="s">
        <v>67</v>
      </c>
      <c r="K6" s="34" t="s">
        <v>68</v>
      </c>
      <c r="L6" s="34" t="s">
        <v>67</v>
      </c>
      <c r="M6" s="35" t="s">
        <v>68</v>
      </c>
      <c r="N6" s="33" t="s">
        <v>67</v>
      </c>
      <c r="O6" s="33" t="s">
        <v>68</v>
      </c>
      <c r="P6" s="36" t="s">
        <v>67</v>
      </c>
      <c r="Q6" s="37" t="s">
        <v>69</v>
      </c>
      <c r="R6" s="317"/>
      <c r="S6" s="312"/>
      <c r="T6" s="312"/>
      <c r="U6" s="313" t="s">
        <v>70</v>
      </c>
      <c r="V6" s="302" t="s">
        <v>71</v>
      </c>
      <c r="W6" s="313" t="s">
        <v>70</v>
      </c>
      <c r="X6" s="302" t="s">
        <v>71</v>
      </c>
      <c r="Y6" s="313" t="s">
        <v>70</v>
      </c>
      <c r="Z6" s="319" t="s">
        <v>71</v>
      </c>
      <c r="AA6" s="317"/>
      <c r="AB6" s="305"/>
      <c r="AC6" s="38" t="s">
        <v>67</v>
      </c>
      <c r="AD6" s="39" t="s">
        <v>67</v>
      </c>
      <c r="AE6" s="39" t="s">
        <v>67</v>
      </c>
      <c r="AF6" s="39" t="s">
        <v>68</v>
      </c>
      <c r="AG6" s="39" t="s">
        <v>67</v>
      </c>
      <c r="AH6" s="39" t="s">
        <v>68</v>
      </c>
      <c r="AI6" s="39" t="s">
        <v>67</v>
      </c>
      <c r="AJ6" s="40" t="s">
        <v>68</v>
      </c>
      <c r="AK6" s="317"/>
      <c r="AL6" s="312"/>
      <c r="AM6" s="313" t="s">
        <v>70</v>
      </c>
      <c r="AN6" s="302" t="s">
        <v>71</v>
      </c>
      <c r="AO6" s="313" t="s">
        <v>70</v>
      </c>
      <c r="AP6" s="302" t="s">
        <v>71</v>
      </c>
      <c r="AQ6" s="313" t="s">
        <v>70</v>
      </c>
      <c r="AR6" s="302" t="s">
        <v>71</v>
      </c>
      <c r="AS6" s="315"/>
      <c r="AT6" s="307"/>
      <c r="AU6" s="315"/>
      <c r="AV6" s="41" t="s">
        <v>67</v>
      </c>
      <c r="AW6" s="42" t="s">
        <v>67</v>
      </c>
      <c r="AX6" s="43" t="s">
        <v>67</v>
      </c>
      <c r="AY6" s="43" t="s">
        <v>67</v>
      </c>
      <c r="AZ6" s="43" t="s">
        <v>67</v>
      </c>
      <c r="BA6" s="43" t="s">
        <v>67</v>
      </c>
      <c r="BB6" s="43" t="s">
        <v>68</v>
      </c>
      <c r="BC6" s="43" t="s">
        <v>67</v>
      </c>
      <c r="BD6" s="43" t="s">
        <v>68</v>
      </c>
      <c r="BE6" s="43" t="s">
        <v>67</v>
      </c>
      <c r="BF6" s="43" t="s">
        <v>68</v>
      </c>
      <c r="BG6" s="43" t="s">
        <v>67</v>
      </c>
      <c r="BH6" s="43" t="s">
        <v>67</v>
      </c>
      <c r="BI6" s="43" t="s">
        <v>67</v>
      </c>
      <c r="BJ6" s="44" t="s">
        <v>67</v>
      </c>
      <c r="BK6" s="317"/>
      <c r="BL6" s="312"/>
      <c r="BM6" s="312"/>
      <c r="BN6" s="312"/>
      <c r="BO6" s="312"/>
      <c r="BP6" s="313" t="s">
        <v>70</v>
      </c>
      <c r="BQ6" s="302" t="s">
        <v>71</v>
      </c>
      <c r="BR6" s="313" t="s">
        <v>70</v>
      </c>
      <c r="BS6" s="302" t="s">
        <v>71</v>
      </c>
      <c r="BT6" s="313" t="s">
        <v>70</v>
      </c>
      <c r="BU6" s="302" t="s">
        <v>71</v>
      </c>
      <c r="BV6" s="304"/>
      <c r="BW6" s="305"/>
      <c r="BX6" s="307"/>
    </row>
    <row r="7" spans="1:76" ht="30" x14ac:dyDescent="0.25">
      <c r="A7" s="331"/>
      <c r="B7" s="334"/>
      <c r="C7" s="337"/>
      <c r="D7" s="45" t="s">
        <v>72</v>
      </c>
      <c r="E7" s="300"/>
      <c r="F7" s="291"/>
      <c r="G7" s="46" t="s">
        <v>73</v>
      </c>
      <c r="H7" s="47" t="s">
        <v>73</v>
      </c>
      <c r="I7" s="47" t="s">
        <v>73</v>
      </c>
      <c r="J7" s="48" t="s">
        <v>73</v>
      </c>
      <c r="K7" s="49">
        <v>4</v>
      </c>
      <c r="L7" s="50">
        <v>19</v>
      </c>
      <c r="M7" s="287">
        <v>4</v>
      </c>
      <c r="N7" s="47" t="s">
        <v>74</v>
      </c>
      <c r="O7" s="51">
        <v>4</v>
      </c>
      <c r="P7" s="47" t="s">
        <v>73</v>
      </c>
      <c r="Q7" s="52" t="s">
        <v>73</v>
      </c>
      <c r="R7" s="318"/>
      <c r="S7" s="290"/>
      <c r="T7" s="290"/>
      <c r="U7" s="314"/>
      <c r="V7" s="303"/>
      <c r="W7" s="314"/>
      <c r="X7" s="303"/>
      <c r="Y7" s="314"/>
      <c r="Z7" s="320"/>
      <c r="AA7" s="318"/>
      <c r="AB7" s="306"/>
      <c r="AC7" s="53" t="s">
        <v>73</v>
      </c>
      <c r="AD7" s="54" t="s">
        <v>73</v>
      </c>
      <c r="AE7" s="54" t="s">
        <v>75</v>
      </c>
      <c r="AF7" s="55">
        <v>4</v>
      </c>
      <c r="AG7" s="56" t="s">
        <v>76</v>
      </c>
      <c r="AH7" s="57">
        <v>4</v>
      </c>
      <c r="AI7" s="54" t="s">
        <v>77</v>
      </c>
      <c r="AJ7" s="58">
        <v>4</v>
      </c>
      <c r="AK7" s="318"/>
      <c r="AL7" s="290"/>
      <c r="AM7" s="314"/>
      <c r="AN7" s="303"/>
      <c r="AO7" s="314"/>
      <c r="AP7" s="303"/>
      <c r="AQ7" s="314"/>
      <c r="AR7" s="303"/>
      <c r="AS7" s="316"/>
      <c r="AT7" s="308"/>
      <c r="AU7" s="316"/>
      <c r="AV7" s="53" t="s">
        <v>73</v>
      </c>
      <c r="AW7" s="54" t="s">
        <v>73</v>
      </c>
      <c r="AX7" s="54" t="s">
        <v>73</v>
      </c>
      <c r="AY7" s="54" t="s">
        <v>73</v>
      </c>
      <c r="AZ7" s="54" t="s">
        <v>73</v>
      </c>
      <c r="BA7" s="54" t="s">
        <v>78</v>
      </c>
      <c r="BB7" s="55">
        <v>4</v>
      </c>
      <c r="BC7" s="54" t="s">
        <v>79</v>
      </c>
      <c r="BD7" s="55">
        <v>4</v>
      </c>
      <c r="BE7" s="54" t="s">
        <v>80</v>
      </c>
      <c r="BF7" s="55">
        <v>4</v>
      </c>
      <c r="BG7" s="54" t="s">
        <v>73</v>
      </c>
      <c r="BH7" s="54" t="s">
        <v>73</v>
      </c>
      <c r="BI7" s="54" t="s">
        <v>73</v>
      </c>
      <c r="BJ7" s="59" t="s">
        <v>73</v>
      </c>
      <c r="BK7" s="318"/>
      <c r="BL7" s="290"/>
      <c r="BM7" s="290"/>
      <c r="BN7" s="290"/>
      <c r="BO7" s="290"/>
      <c r="BP7" s="314"/>
      <c r="BQ7" s="303"/>
      <c r="BR7" s="314"/>
      <c r="BS7" s="303"/>
      <c r="BT7" s="314"/>
      <c r="BU7" s="303"/>
      <c r="BV7" s="300"/>
      <c r="BW7" s="306"/>
      <c r="BX7" s="308"/>
    </row>
    <row r="8" spans="1:76" x14ac:dyDescent="0.25">
      <c r="A8" s="331"/>
      <c r="B8" s="334"/>
      <c r="C8" s="337"/>
      <c r="D8" s="60" t="s">
        <v>81</v>
      </c>
      <c r="E8" s="300"/>
      <c r="F8" s="291"/>
      <c r="G8" s="46" t="s">
        <v>82</v>
      </c>
      <c r="H8" s="47" t="s">
        <v>82</v>
      </c>
      <c r="I8" s="47" t="s">
        <v>82</v>
      </c>
      <c r="J8" s="48" t="s">
        <v>82</v>
      </c>
      <c r="K8" s="49">
        <v>0</v>
      </c>
      <c r="L8" s="61">
        <v>18</v>
      </c>
      <c r="M8" s="287"/>
      <c r="N8" s="47" t="s">
        <v>83</v>
      </c>
      <c r="O8" s="51">
        <v>2</v>
      </c>
      <c r="P8" s="47" t="s">
        <v>82</v>
      </c>
      <c r="Q8" s="52" t="s">
        <v>82</v>
      </c>
      <c r="R8" s="318"/>
      <c r="S8" s="290"/>
      <c r="T8" s="290"/>
      <c r="U8" s="314"/>
      <c r="V8" s="303"/>
      <c r="W8" s="314"/>
      <c r="X8" s="303"/>
      <c r="Y8" s="314"/>
      <c r="Z8" s="320"/>
      <c r="AA8" s="318"/>
      <c r="AB8" s="306"/>
      <c r="AC8" s="53" t="s">
        <v>82</v>
      </c>
      <c r="AD8" s="54" t="s">
        <v>82</v>
      </c>
      <c r="AE8" s="54" t="s">
        <v>84</v>
      </c>
      <c r="AF8" s="55">
        <v>3</v>
      </c>
      <c r="AG8" s="54" t="s">
        <v>85</v>
      </c>
      <c r="AH8" s="57">
        <v>2</v>
      </c>
      <c r="AI8" s="54" t="s">
        <v>86</v>
      </c>
      <c r="AJ8" s="58">
        <v>2</v>
      </c>
      <c r="AK8" s="318"/>
      <c r="AL8" s="290"/>
      <c r="AM8" s="314"/>
      <c r="AN8" s="303"/>
      <c r="AO8" s="314"/>
      <c r="AP8" s="303"/>
      <c r="AQ8" s="314"/>
      <c r="AR8" s="303"/>
      <c r="AS8" s="316"/>
      <c r="AT8" s="308"/>
      <c r="AU8" s="316"/>
      <c r="AV8" s="53" t="s">
        <v>82</v>
      </c>
      <c r="AW8" s="54" t="s">
        <v>82</v>
      </c>
      <c r="AX8" s="54" t="s">
        <v>82</v>
      </c>
      <c r="AY8" s="54" t="s">
        <v>82</v>
      </c>
      <c r="AZ8" s="54" t="s">
        <v>82</v>
      </c>
      <c r="BA8" s="54" t="s">
        <v>87</v>
      </c>
      <c r="BB8" s="55">
        <v>2</v>
      </c>
      <c r="BC8" s="54" t="s">
        <v>88</v>
      </c>
      <c r="BD8" s="55">
        <v>3</v>
      </c>
      <c r="BE8" s="54" t="s">
        <v>89</v>
      </c>
      <c r="BF8" s="55">
        <v>2</v>
      </c>
      <c r="BG8" s="54" t="s">
        <v>82</v>
      </c>
      <c r="BH8" s="54" t="s">
        <v>82</v>
      </c>
      <c r="BI8" s="54" t="s">
        <v>82</v>
      </c>
      <c r="BJ8" s="59" t="s">
        <v>82</v>
      </c>
      <c r="BK8" s="318"/>
      <c r="BL8" s="290"/>
      <c r="BM8" s="290"/>
      <c r="BN8" s="290"/>
      <c r="BO8" s="290"/>
      <c r="BP8" s="314"/>
      <c r="BQ8" s="303"/>
      <c r="BR8" s="314"/>
      <c r="BS8" s="303"/>
      <c r="BT8" s="314"/>
      <c r="BU8" s="303"/>
      <c r="BV8" s="300"/>
      <c r="BW8" s="306"/>
      <c r="BX8" s="308"/>
    </row>
    <row r="9" spans="1:76" x14ac:dyDescent="0.25">
      <c r="A9" s="331"/>
      <c r="B9" s="334"/>
      <c r="C9" s="337"/>
      <c r="D9" s="60" t="s">
        <v>90</v>
      </c>
      <c r="E9" s="300"/>
      <c r="F9" s="291"/>
      <c r="G9" s="309"/>
      <c r="H9" s="47" t="s">
        <v>91</v>
      </c>
      <c r="I9" s="295"/>
      <c r="J9" s="311"/>
      <c r="K9" s="288"/>
      <c r="L9" s="61">
        <v>17</v>
      </c>
      <c r="M9" s="287"/>
      <c r="N9" s="47" t="s">
        <v>92</v>
      </c>
      <c r="O9" s="51">
        <v>0</v>
      </c>
      <c r="P9" s="288"/>
      <c r="Q9" s="298"/>
      <c r="R9" s="318"/>
      <c r="S9" s="290"/>
      <c r="T9" s="290"/>
      <c r="U9" s="314"/>
      <c r="V9" s="303"/>
      <c r="W9" s="314"/>
      <c r="X9" s="303"/>
      <c r="Y9" s="314"/>
      <c r="Z9" s="320"/>
      <c r="AA9" s="318"/>
      <c r="AB9" s="306"/>
      <c r="AC9" s="300"/>
      <c r="AD9" s="285"/>
      <c r="AE9" s="54" t="s">
        <v>93</v>
      </c>
      <c r="AF9" s="55">
        <v>2</v>
      </c>
      <c r="AG9" s="54" t="s">
        <v>82</v>
      </c>
      <c r="AH9" s="57">
        <v>0</v>
      </c>
      <c r="AI9" s="54" t="s">
        <v>94</v>
      </c>
      <c r="AJ9" s="58">
        <v>0</v>
      </c>
      <c r="AK9" s="318"/>
      <c r="AL9" s="290"/>
      <c r="AM9" s="314"/>
      <c r="AN9" s="303"/>
      <c r="AO9" s="314"/>
      <c r="AP9" s="303"/>
      <c r="AQ9" s="314"/>
      <c r="AR9" s="303"/>
      <c r="AS9" s="316"/>
      <c r="AT9" s="308"/>
      <c r="AU9" s="316"/>
      <c r="AV9" s="300"/>
      <c r="AW9" s="285"/>
      <c r="AX9" s="285"/>
      <c r="AY9" s="285"/>
      <c r="AZ9" s="285"/>
      <c r="BA9" s="54" t="s">
        <v>95</v>
      </c>
      <c r="BB9" s="55">
        <v>0</v>
      </c>
      <c r="BC9" s="54" t="s">
        <v>96</v>
      </c>
      <c r="BD9" s="55">
        <v>2</v>
      </c>
      <c r="BE9" s="54" t="s">
        <v>97</v>
      </c>
      <c r="BF9" s="55">
        <v>0</v>
      </c>
      <c r="BG9" s="54" t="s">
        <v>98</v>
      </c>
      <c r="BH9" s="285"/>
      <c r="BI9" s="285"/>
      <c r="BJ9" s="291"/>
      <c r="BK9" s="318"/>
      <c r="BL9" s="290"/>
      <c r="BM9" s="290"/>
      <c r="BN9" s="290"/>
      <c r="BO9" s="290"/>
      <c r="BP9" s="314"/>
      <c r="BQ9" s="303"/>
      <c r="BR9" s="314"/>
      <c r="BS9" s="303"/>
      <c r="BT9" s="314"/>
      <c r="BU9" s="303"/>
      <c r="BV9" s="300"/>
      <c r="BW9" s="306"/>
      <c r="BX9" s="308"/>
    </row>
    <row r="10" spans="1:76" x14ac:dyDescent="0.25">
      <c r="A10" s="331"/>
      <c r="B10" s="334"/>
      <c r="C10" s="337"/>
      <c r="D10" s="293"/>
      <c r="E10" s="300"/>
      <c r="F10" s="291"/>
      <c r="G10" s="309"/>
      <c r="H10" s="295"/>
      <c r="I10" s="295"/>
      <c r="J10" s="311"/>
      <c r="K10" s="289"/>
      <c r="L10" s="61">
        <v>16</v>
      </c>
      <c r="M10" s="287"/>
      <c r="N10" s="47" t="s">
        <v>99</v>
      </c>
      <c r="O10" s="51">
        <v>0</v>
      </c>
      <c r="P10" s="289"/>
      <c r="Q10" s="299"/>
      <c r="R10" s="318"/>
      <c r="S10" s="290"/>
      <c r="T10" s="290"/>
      <c r="U10" s="314"/>
      <c r="V10" s="303"/>
      <c r="W10" s="314"/>
      <c r="X10" s="303"/>
      <c r="Y10" s="314"/>
      <c r="Z10" s="320"/>
      <c r="AA10" s="318"/>
      <c r="AB10" s="306"/>
      <c r="AC10" s="300"/>
      <c r="AD10" s="285"/>
      <c r="AE10" s="54" t="s">
        <v>100</v>
      </c>
      <c r="AF10" s="62">
        <v>1</v>
      </c>
      <c r="AG10" s="285"/>
      <c r="AH10" s="285"/>
      <c r="AI10" s="285"/>
      <c r="AJ10" s="291"/>
      <c r="AK10" s="318"/>
      <c r="AL10" s="290"/>
      <c r="AM10" s="314"/>
      <c r="AN10" s="303"/>
      <c r="AO10" s="314"/>
      <c r="AP10" s="303"/>
      <c r="AQ10" s="314"/>
      <c r="AR10" s="303"/>
      <c r="AS10" s="316"/>
      <c r="AT10" s="308"/>
      <c r="AU10" s="316"/>
      <c r="AV10" s="300"/>
      <c r="AW10" s="285"/>
      <c r="AX10" s="285"/>
      <c r="AY10" s="285"/>
      <c r="AZ10" s="285"/>
      <c r="BA10" s="285"/>
      <c r="BB10" s="285"/>
      <c r="BC10" s="54" t="s">
        <v>101</v>
      </c>
      <c r="BD10" s="62">
        <v>1</v>
      </c>
      <c r="BE10" s="296"/>
      <c r="BF10" s="285"/>
      <c r="BG10" s="285"/>
      <c r="BH10" s="285"/>
      <c r="BI10" s="285"/>
      <c r="BJ10" s="291"/>
      <c r="BK10" s="318"/>
      <c r="BL10" s="290"/>
      <c r="BM10" s="290"/>
      <c r="BN10" s="290"/>
      <c r="BO10" s="290"/>
      <c r="BP10" s="314"/>
      <c r="BQ10" s="303"/>
      <c r="BR10" s="314"/>
      <c r="BS10" s="303"/>
      <c r="BT10" s="314"/>
      <c r="BU10" s="303"/>
      <c r="BV10" s="300"/>
      <c r="BW10" s="306"/>
      <c r="BX10" s="308"/>
    </row>
    <row r="11" spans="1:76" x14ac:dyDescent="0.25">
      <c r="A11" s="331"/>
      <c r="B11" s="334"/>
      <c r="C11" s="337"/>
      <c r="D11" s="294"/>
      <c r="E11" s="300"/>
      <c r="F11" s="291"/>
      <c r="G11" s="309"/>
      <c r="H11" s="295"/>
      <c r="I11" s="295"/>
      <c r="J11" s="311"/>
      <c r="K11" s="289"/>
      <c r="L11" s="50">
        <v>15</v>
      </c>
      <c r="M11" s="287">
        <v>3</v>
      </c>
      <c r="N11" s="288"/>
      <c r="O11" s="289"/>
      <c r="P11" s="289"/>
      <c r="Q11" s="299"/>
      <c r="R11" s="318"/>
      <c r="S11" s="290"/>
      <c r="T11" s="290"/>
      <c r="U11" s="314"/>
      <c r="V11" s="303"/>
      <c r="W11" s="314"/>
      <c r="X11" s="303"/>
      <c r="Y11" s="314"/>
      <c r="Z11" s="320"/>
      <c r="AA11" s="318"/>
      <c r="AB11" s="306"/>
      <c r="AC11" s="300"/>
      <c r="AD11" s="285"/>
      <c r="AE11" s="54" t="s">
        <v>102</v>
      </c>
      <c r="AF11" s="55">
        <v>0</v>
      </c>
      <c r="AG11" s="285"/>
      <c r="AH11" s="285"/>
      <c r="AI11" s="285"/>
      <c r="AJ11" s="291"/>
      <c r="AK11" s="318"/>
      <c r="AL11" s="290"/>
      <c r="AM11" s="314"/>
      <c r="AN11" s="303"/>
      <c r="AO11" s="314"/>
      <c r="AP11" s="303"/>
      <c r="AQ11" s="314"/>
      <c r="AR11" s="303"/>
      <c r="AS11" s="316"/>
      <c r="AT11" s="308"/>
      <c r="AU11" s="316"/>
      <c r="AV11" s="300"/>
      <c r="AW11" s="285"/>
      <c r="AX11" s="285"/>
      <c r="AY11" s="285"/>
      <c r="AZ11" s="285"/>
      <c r="BA11" s="285"/>
      <c r="BB11" s="285"/>
      <c r="BC11" s="54" t="s">
        <v>103</v>
      </c>
      <c r="BD11" s="55">
        <v>0</v>
      </c>
      <c r="BE11" s="296"/>
      <c r="BF11" s="285"/>
      <c r="BG11" s="285"/>
      <c r="BH11" s="285"/>
      <c r="BI11" s="285"/>
      <c r="BJ11" s="291"/>
      <c r="BK11" s="318"/>
      <c r="BL11" s="290"/>
      <c r="BM11" s="290"/>
      <c r="BN11" s="290"/>
      <c r="BO11" s="290"/>
      <c r="BP11" s="314"/>
      <c r="BQ11" s="303"/>
      <c r="BR11" s="314"/>
      <c r="BS11" s="303"/>
      <c r="BT11" s="314"/>
      <c r="BU11" s="303"/>
      <c r="BV11" s="300"/>
      <c r="BW11" s="306"/>
      <c r="BX11" s="308"/>
    </row>
    <row r="12" spans="1:76" x14ac:dyDescent="0.25">
      <c r="A12" s="331"/>
      <c r="B12" s="334"/>
      <c r="C12" s="337"/>
      <c r="D12" s="294"/>
      <c r="E12" s="300"/>
      <c r="F12" s="291"/>
      <c r="G12" s="309"/>
      <c r="H12" s="295"/>
      <c r="I12" s="295"/>
      <c r="J12" s="311"/>
      <c r="K12" s="289"/>
      <c r="L12" s="61">
        <v>14</v>
      </c>
      <c r="M12" s="287"/>
      <c r="N12" s="289"/>
      <c r="O12" s="289"/>
      <c r="P12" s="289"/>
      <c r="Q12" s="299"/>
      <c r="R12" s="318"/>
      <c r="S12" s="290"/>
      <c r="T12" s="290"/>
      <c r="U12" s="314"/>
      <c r="V12" s="303"/>
      <c r="W12" s="314"/>
      <c r="X12" s="303"/>
      <c r="Y12" s="314"/>
      <c r="Z12" s="320"/>
      <c r="AA12" s="318"/>
      <c r="AB12" s="306"/>
      <c r="AC12" s="300"/>
      <c r="AD12" s="285"/>
      <c r="AE12" s="285"/>
      <c r="AF12" s="285"/>
      <c r="AG12" s="285"/>
      <c r="AH12" s="285"/>
      <c r="AI12" s="285"/>
      <c r="AJ12" s="291"/>
      <c r="AK12" s="318"/>
      <c r="AL12" s="290"/>
      <c r="AM12" s="314"/>
      <c r="AN12" s="303"/>
      <c r="AO12" s="314"/>
      <c r="AP12" s="303"/>
      <c r="AQ12" s="314"/>
      <c r="AR12" s="303"/>
      <c r="AS12" s="316"/>
      <c r="AT12" s="308"/>
      <c r="AU12" s="316"/>
      <c r="AV12" s="300"/>
      <c r="AW12" s="285"/>
      <c r="AX12" s="285"/>
      <c r="AY12" s="285"/>
      <c r="AZ12" s="285"/>
      <c r="BA12" s="285"/>
      <c r="BB12" s="285"/>
      <c r="BC12" s="286"/>
      <c r="BD12" s="286"/>
      <c r="BE12" s="296"/>
      <c r="BF12" s="285"/>
      <c r="BG12" s="285"/>
      <c r="BH12" s="285"/>
      <c r="BI12" s="285"/>
      <c r="BJ12" s="291"/>
      <c r="BK12" s="318"/>
      <c r="BL12" s="290"/>
      <c r="BM12" s="290"/>
      <c r="BN12" s="290"/>
      <c r="BO12" s="290"/>
      <c r="BP12" s="314"/>
      <c r="BQ12" s="303"/>
      <c r="BR12" s="314"/>
      <c r="BS12" s="303"/>
      <c r="BT12" s="314"/>
      <c r="BU12" s="303"/>
      <c r="BV12" s="300"/>
      <c r="BW12" s="306"/>
      <c r="BX12" s="308"/>
    </row>
    <row r="13" spans="1:76" x14ac:dyDescent="0.25">
      <c r="A13" s="331"/>
      <c r="B13" s="334"/>
      <c r="C13" s="337"/>
      <c r="D13" s="294"/>
      <c r="E13" s="300"/>
      <c r="F13" s="291"/>
      <c r="G13" s="309"/>
      <c r="H13" s="295"/>
      <c r="I13" s="295"/>
      <c r="J13" s="311"/>
      <c r="K13" s="289"/>
      <c r="L13" s="61">
        <v>13</v>
      </c>
      <c r="M13" s="287"/>
      <c r="N13" s="289"/>
      <c r="O13" s="289"/>
      <c r="P13" s="289"/>
      <c r="Q13" s="299"/>
      <c r="R13" s="318"/>
      <c r="S13" s="290"/>
      <c r="T13" s="290"/>
      <c r="U13" s="314"/>
      <c r="V13" s="303"/>
      <c r="W13" s="314"/>
      <c r="X13" s="303"/>
      <c r="Y13" s="314"/>
      <c r="Z13" s="320"/>
      <c r="AA13" s="318"/>
      <c r="AB13" s="306"/>
      <c r="AC13" s="300"/>
      <c r="AD13" s="285"/>
      <c r="AE13" s="285"/>
      <c r="AF13" s="285"/>
      <c r="AG13" s="285"/>
      <c r="AH13" s="285"/>
      <c r="AI13" s="285"/>
      <c r="AJ13" s="291"/>
      <c r="AK13" s="318"/>
      <c r="AL13" s="290"/>
      <c r="AM13" s="314"/>
      <c r="AN13" s="303"/>
      <c r="AO13" s="314"/>
      <c r="AP13" s="303"/>
      <c r="AQ13" s="314"/>
      <c r="AR13" s="303"/>
      <c r="AS13" s="316"/>
      <c r="AT13" s="308"/>
      <c r="AU13" s="316"/>
      <c r="AV13" s="300"/>
      <c r="AW13" s="285"/>
      <c r="AX13" s="285"/>
      <c r="AY13" s="285"/>
      <c r="AZ13" s="285"/>
      <c r="BA13" s="285"/>
      <c r="BB13" s="285"/>
      <c r="BC13" s="290"/>
      <c r="BD13" s="290"/>
      <c r="BE13" s="296"/>
      <c r="BF13" s="285"/>
      <c r="BG13" s="285"/>
      <c r="BH13" s="285"/>
      <c r="BI13" s="285"/>
      <c r="BJ13" s="291"/>
      <c r="BK13" s="318"/>
      <c r="BL13" s="290"/>
      <c r="BM13" s="290"/>
      <c r="BN13" s="290"/>
      <c r="BO13" s="290"/>
      <c r="BP13" s="314"/>
      <c r="BQ13" s="303"/>
      <c r="BR13" s="314"/>
      <c r="BS13" s="303"/>
      <c r="BT13" s="314"/>
      <c r="BU13" s="303"/>
      <c r="BV13" s="300"/>
      <c r="BW13" s="306"/>
      <c r="BX13" s="308"/>
    </row>
    <row r="14" spans="1:76" x14ac:dyDescent="0.25">
      <c r="A14" s="331"/>
      <c r="B14" s="334"/>
      <c r="C14" s="337"/>
      <c r="D14" s="294"/>
      <c r="E14" s="300"/>
      <c r="F14" s="291"/>
      <c r="G14" s="309"/>
      <c r="H14" s="295"/>
      <c r="I14" s="295"/>
      <c r="J14" s="311"/>
      <c r="K14" s="289"/>
      <c r="L14" s="61">
        <v>12</v>
      </c>
      <c r="M14" s="287"/>
      <c r="N14" s="289"/>
      <c r="O14" s="289"/>
      <c r="P14" s="289"/>
      <c r="Q14" s="299"/>
      <c r="R14" s="318"/>
      <c r="S14" s="290"/>
      <c r="T14" s="290"/>
      <c r="U14" s="314"/>
      <c r="V14" s="303"/>
      <c r="W14" s="314"/>
      <c r="X14" s="303"/>
      <c r="Y14" s="314"/>
      <c r="Z14" s="320"/>
      <c r="AA14" s="318"/>
      <c r="AB14" s="306"/>
      <c r="AC14" s="300"/>
      <c r="AD14" s="285"/>
      <c r="AE14" s="285"/>
      <c r="AF14" s="285"/>
      <c r="AG14" s="285"/>
      <c r="AH14" s="285"/>
      <c r="AI14" s="285"/>
      <c r="AJ14" s="291"/>
      <c r="AK14" s="318"/>
      <c r="AL14" s="290"/>
      <c r="AM14" s="314"/>
      <c r="AN14" s="303"/>
      <c r="AO14" s="314"/>
      <c r="AP14" s="303"/>
      <c r="AQ14" s="314"/>
      <c r="AR14" s="303"/>
      <c r="AS14" s="316"/>
      <c r="AT14" s="308"/>
      <c r="AU14" s="316"/>
      <c r="AV14" s="300"/>
      <c r="AW14" s="285"/>
      <c r="AX14" s="285"/>
      <c r="AY14" s="285"/>
      <c r="AZ14" s="285"/>
      <c r="BA14" s="285"/>
      <c r="BB14" s="285"/>
      <c r="BC14" s="290"/>
      <c r="BD14" s="290"/>
      <c r="BE14" s="296"/>
      <c r="BF14" s="285"/>
      <c r="BG14" s="285"/>
      <c r="BH14" s="285"/>
      <c r="BI14" s="285"/>
      <c r="BJ14" s="291"/>
      <c r="BK14" s="318"/>
      <c r="BL14" s="290"/>
      <c r="BM14" s="290"/>
      <c r="BN14" s="290"/>
      <c r="BO14" s="290"/>
      <c r="BP14" s="314"/>
      <c r="BQ14" s="303"/>
      <c r="BR14" s="314"/>
      <c r="BS14" s="303"/>
      <c r="BT14" s="314"/>
      <c r="BU14" s="303"/>
      <c r="BV14" s="300"/>
      <c r="BW14" s="306"/>
      <c r="BX14" s="308"/>
    </row>
    <row r="15" spans="1:76" x14ac:dyDescent="0.25">
      <c r="A15" s="331"/>
      <c r="B15" s="334"/>
      <c r="C15" s="337"/>
      <c r="D15" s="294"/>
      <c r="E15" s="300"/>
      <c r="F15" s="291"/>
      <c r="G15" s="309"/>
      <c r="H15" s="295"/>
      <c r="I15" s="295"/>
      <c r="J15" s="311"/>
      <c r="K15" s="289"/>
      <c r="L15" s="50">
        <v>11</v>
      </c>
      <c r="M15" s="287">
        <v>2</v>
      </c>
      <c r="N15" s="289"/>
      <c r="O15" s="289"/>
      <c r="P15" s="289"/>
      <c r="Q15" s="299"/>
      <c r="R15" s="318"/>
      <c r="S15" s="290"/>
      <c r="T15" s="290"/>
      <c r="U15" s="314"/>
      <c r="V15" s="303"/>
      <c r="W15" s="314"/>
      <c r="X15" s="303"/>
      <c r="Y15" s="314"/>
      <c r="Z15" s="320"/>
      <c r="AA15" s="318"/>
      <c r="AB15" s="306"/>
      <c r="AC15" s="300"/>
      <c r="AD15" s="285"/>
      <c r="AE15" s="285"/>
      <c r="AF15" s="285"/>
      <c r="AG15" s="285"/>
      <c r="AH15" s="285"/>
      <c r="AI15" s="285"/>
      <c r="AJ15" s="291"/>
      <c r="AK15" s="318"/>
      <c r="AL15" s="290"/>
      <c r="AM15" s="314"/>
      <c r="AN15" s="303"/>
      <c r="AO15" s="314"/>
      <c r="AP15" s="303"/>
      <c r="AQ15" s="314"/>
      <c r="AR15" s="303"/>
      <c r="AS15" s="316"/>
      <c r="AT15" s="308"/>
      <c r="AU15" s="316"/>
      <c r="AV15" s="300"/>
      <c r="AW15" s="285"/>
      <c r="AX15" s="285"/>
      <c r="AY15" s="285"/>
      <c r="AZ15" s="285"/>
      <c r="BA15" s="285"/>
      <c r="BB15" s="285"/>
      <c r="BC15" s="290"/>
      <c r="BD15" s="290"/>
      <c r="BE15" s="296"/>
      <c r="BF15" s="285"/>
      <c r="BG15" s="285"/>
      <c r="BH15" s="285"/>
      <c r="BI15" s="285"/>
      <c r="BJ15" s="291"/>
      <c r="BK15" s="318"/>
      <c r="BL15" s="290"/>
      <c r="BM15" s="290"/>
      <c r="BN15" s="290"/>
      <c r="BO15" s="290"/>
      <c r="BP15" s="314"/>
      <c r="BQ15" s="303"/>
      <c r="BR15" s="314"/>
      <c r="BS15" s="303"/>
      <c r="BT15" s="314"/>
      <c r="BU15" s="303"/>
      <c r="BV15" s="300"/>
      <c r="BW15" s="306"/>
      <c r="BX15" s="308"/>
    </row>
    <row r="16" spans="1:76" x14ac:dyDescent="0.25">
      <c r="A16" s="331"/>
      <c r="B16" s="334"/>
      <c r="C16" s="337"/>
      <c r="D16" s="294"/>
      <c r="E16" s="300"/>
      <c r="F16" s="291"/>
      <c r="G16" s="309"/>
      <c r="H16" s="295"/>
      <c r="I16" s="295"/>
      <c r="J16" s="311"/>
      <c r="K16" s="289"/>
      <c r="L16" s="61">
        <v>10</v>
      </c>
      <c r="M16" s="287"/>
      <c r="N16" s="289"/>
      <c r="O16" s="289"/>
      <c r="P16" s="289"/>
      <c r="Q16" s="299"/>
      <c r="R16" s="318"/>
      <c r="S16" s="290"/>
      <c r="T16" s="290"/>
      <c r="U16" s="314"/>
      <c r="V16" s="303"/>
      <c r="W16" s="314"/>
      <c r="X16" s="303"/>
      <c r="Y16" s="314"/>
      <c r="Z16" s="320"/>
      <c r="AA16" s="318"/>
      <c r="AB16" s="306"/>
      <c r="AC16" s="300"/>
      <c r="AD16" s="285"/>
      <c r="AE16" s="285"/>
      <c r="AF16" s="285"/>
      <c r="AG16" s="285"/>
      <c r="AH16" s="285"/>
      <c r="AI16" s="285"/>
      <c r="AJ16" s="291"/>
      <c r="AK16" s="318"/>
      <c r="AL16" s="290"/>
      <c r="AM16" s="314"/>
      <c r="AN16" s="303"/>
      <c r="AO16" s="314"/>
      <c r="AP16" s="303"/>
      <c r="AQ16" s="314"/>
      <c r="AR16" s="303"/>
      <c r="AS16" s="316"/>
      <c r="AT16" s="308"/>
      <c r="AU16" s="316"/>
      <c r="AV16" s="300"/>
      <c r="AW16" s="285"/>
      <c r="AX16" s="285"/>
      <c r="AY16" s="285"/>
      <c r="AZ16" s="285"/>
      <c r="BA16" s="285"/>
      <c r="BB16" s="285"/>
      <c r="BC16" s="290"/>
      <c r="BD16" s="290"/>
      <c r="BE16" s="296"/>
      <c r="BF16" s="285"/>
      <c r="BG16" s="285"/>
      <c r="BH16" s="285"/>
      <c r="BI16" s="285"/>
      <c r="BJ16" s="291"/>
      <c r="BK16" s="318"/>
      <c r="BL16" s="290"/>
      <c r="BM16" s="290"/>
      <c r="BN16" s="290"/>
      <c r="BO16" s="290"/>
      <c r="BP16" s="314"/>
      <c r="BQ16" s="303"/>
      <c r="BR16" s="314"/>
      <c r="BS16" s="303"/>
      <c r="BT16" s="314"/>
      <c r="BU16" s="303"/>
      <c r="BV16" s="300"/>
      <c r="BW16" s="306"/>
      <c r="BX16" s="308"/>
    </row>
    <row r="17" spans="1:76" x14ac:dyDescent="0.25">
      <c r="A17" s="331"/>
      <c r="B17" s="334"/>
      <c r="C17" s="337"/>
      <c r="D17" s="294"/>
      <c r="E17" s="300"/>
      <c r="F17" s="291"/>
      <c r="G17" s="309"/>
      <c r="H17" s="295"/>
      <c r="I17" s="295"/>
      <c r="J17" s="311"/>
      <c r="K17" s="289"/>
      <c r="L17" s="61">
        <v>9</v>
      </c>
      <c r="M17" s="287"/>
      <c r="N17" s="289"/>
      <c r="O17" s="289"/>
      <c r="P17" s="289"/>
      <c r="Q17" s="299"/>
      <c r="R17" s="318"/>
      <c r="S17" s="290"/>
      <c r="T17" s="290"/>
      <c r="U17" s="314"/>
      <c r="V17" s="303"/>
      <c r="W17" s="314"/>
      <c r="X17" s="303"/>
      <c r="Y17" s="314"/>
      <c r="Z17" s="320"/>
      <c r="AA17" s="318"/>
      <c r="AB17" s="306"/>
      <c r="AC17" s="300"/>
      <c r="AD17" s="285"/>
      <c r="AE17" s="285"/>
      <c r="AF17" s="285"/>
      <c r="AG17" s="285"/>
      <c r="AH17" s="285"/>
      <c r="AI17" s="285"/>
      <c r="AJ17" s="291"/>
      <c r="AK17" s="318"/>
      <c r="AL17" s="290"/>
      <c r="AM17" s="314"/>
      <c r="AN17" s="303"/>
      <c r="AO17" s="314"/>
      <c r="AP17" s="303"/>
      <c r="AQ17" s="314"/>
      <c r="AR17" s="303"/>
      <c r="AS17" s="316"/>
      <c r="AT17" s="308"/>
      <c r="AU17" s="316"/>
      <c r="AV17" s="300"/>
      <c r="AW17" s="285"/>
      <c r="AX17" s="285"/>
      <c r="AY17" s="285"/>
      <c r="AZ17" s="285"/>
      <c r="BA17" s="285"/>
      <c r="BB17" s="285"/>
      <c r="BC17" s="290"/>
      <c r="BD17" s="290"/>
      <c r="BE17" s="296"/>
      <c r="BF17" s="285"/>
      <c r="BG17" s="285"/>
      <c r="BH17" s="285"/>
      <c r="BI17" s="285"/>
      <c r="BJ17" s="291"/>
      <c r="BK17" s="318"/>
      <c r="BL17" s="290"/>
      <c r="BM17" s="290"/>
      <c r="BN17" s="290"/>
      <c r="BO17" s="290"/>
      <c r="BP17" s="314"/>
      <c r="BQ17" s="303"/>
      <c r="BR17" s="314"/>
      <c r="BS17" s="303"/>
      <c r="BT17" s="314"/>
      <c r="BU17" s="303"/>
      <c r="BV17" s="300"/>
      <c r="BW17" s="306"/>
      <c r="BX17" s="308"/>
    </row>
    <row r="18" spans="1:76" x14ac:dyDescent="0.25">
      <c r="A18" s="331"/>
      <c r="B18" s="334"/>
      <c r="C18" s="337"/>
      <c r="D18" s="294"/>
      <c r="E18" s="300"/>
      <c r="F18" s="291"/>
      <c r="G18" s="309"/>
      <c r="H18" s="295"/>
      <c r="I18" s="295"/>
      <c r="J18" s="311"/>
      <c r="K18" s="289"/>
      <c r="L18" s="61">
        <v>8</v>
      </c>
      <c r="M18" s="287"/>
      <c r="N18" s="289"/>
      <c r="O18" s="289"/>
      <c r="P18" s="289"/>
      <c r="Q18" s="299"/>
      <c r="R18" s="318"/>
      <c r="S18" s="290"/>
      <c r="T18" s="290"/>
      <c r="U18" s="314"/>
      <c r="V18" s="303"/>
      <c r="W18" s="314"/>
      <c r="X18" s="303"/>
      <c r="Y18" s="314"/>
      <c r="Z18" s="320"/>
      <c r="AA18" s="318"/>
      <c r="AB18" s="306"/>
      <c r="AC18" s="300"/>
      <c r="AD18" s="285"/>
      <c r="AE18" s="285"/>
      <c r="AF18" s="285"/>
      <c r="AG18" s="285"/>
      <c r="AH18" s="285"/>
      <c r="AI18" s="285"/>
      <c r="AJ18" s="291"/>
      <c r="AK18" s="318"/>
      <c r="AL18" s="290"/>
      <c r="AM18" s="314"/>
      <c r="AN18" s="303"/>
      <c r="AO18" s="314"/>
      <c r="AP18" s="303"/>
      <c r="AQ18" s="314"/>
      <c r="AR18" s="303"/>
      <c r="AS18" s="316"/>
      <c r="AT18" s="308"/>
      <c r="AU18" s="316"/>
      <c r="AV18" s="300"/>
      <c r="AW18" s="285"/>
      <c r="AX18" s="285"/>
      <c r="AY18" s="285"/>
      <c r="AZ18" s="285"/>
      <c r="BA18" s="285"/>
      <c r="BB18" s="285"/>
      <c r="BC18" s="290"/>
      <c r="BD18" s="290"/>
      <c r="BE18" s="296"/>
      <c r="BF18" s="285"/>
      <c r="BG18" s="285"/>
      <c r="BH18" s="285"/>
      <c r="BI18" s="285"/>
      <c r="BJ18" s="291"/>
      <c r="BK18" s="318"/>
      <c r="BL18" s="290"/>
      <c r="BM18" s="290"/>
      <c r="BN18" s="290"/>
      <c r="BO18" s="290"/>
      <c r="BP18" s="314"/>
      <c r="BQ18" s="303"/>
      <c r="BR18" s="314"/>
      <c r="BS18" s="303"/>
      <c r="BT18" s="314"/>
      <c r="BU18" s="303"/>
      <c r="BV18" s="300"/>
      <c r="BW18" s="306"/>
      <c r="BX18" s="308"/>
    </row>
    <row r="19" spans="1:76" x14ac:dyDescent="0.25">
      <c r="A19" s="331"/>
      <c r="B19" s="334"/>
      <c r="C19" s="337"/>
      <c r="D19" s="294"/>
      <c r="E19" s="300"/>
      <c r="F19" s="291"/>
      <c r="G19" s="309"/>
      <c r="H19" s="295"/>
      <c r="I19" s="295"/>
      <c r="J19" s="311"/>
      <c r="K19" s="289"/>
      <c r="L19" s="50">
        <v>7</v>
      </c>
      <c r="M19" s="284">
        <v>1</v>
      </c>
      <c r="N19" s="289"/>
      <c r="O19" s="289"/>
      <c r="P19" s="289"/>
      <c r="Q19" s="299"/>
      <c r="R19" s="318"/>
      <c r="S19" s="290"/>
      <c r="T19" s="290"/>
      <c r="U19" s="314"/>
      <c r="V19" s="303"/>
      <c r="W19" s="314"/>
      <c r="X19" s="303"/>
      <c r="Y19" s="314"/>
      <c r="Z19" s="320"/>
      <c r="AA19" s="318"/>
      <c r="AB19" s="306"/>
      <c r="AC19" s="300"/>
      <c r="AD19" s="285"/>
      <c r="AE19" s="285"/>
      <c r="AF19" s="285"/>
      <c r="AG19" s="285"/>
      <c r="AH19" s="285"/>
      <c r="AI19" s="285"/>
      <c r="AJ19" s="291"/>
      <c r="AK19" s="318"/>
      <c r="AL19" s="290"/>
      <c r="AM19" s="314"/>
      <c r="AN19" s="303"/>
      <c r="AO19" s="314"/>
      <c r="AP19" s="303"/>
      <c r="AQ19" s="314"/>
      <c r="AR19" s="303"/>
      <c r="AS19" s="316"/>
      <c r="AT19" s="308"/>
      <c r="AU19" s="316"/>
      <c r="AV19" s="300"/>
      <c r="AW19" s="285"/>
      <c r="AX19" s="285"/>
      <c r="AY19" s="285"/>
      <c r="AZ19" s="285"/>
      <c r="BA19" s="285"/>
      <c r="BB19" s="285"/>
      <c r="BC19" s="290"/>
      <c r="BD19" s="290"/>
      <c r="BE19" s="296"/>
      <c r="BF19" s="285"/>
      <c r="BG19" s="285"/>
      <c r="BH19" s="285"/>
      <c r="BI19" s="285"/>
      <c r="BJ19" s="291"/>
      <c r="BK19" s="318"/>
      <c r="BL19" s="290"/>
      <c r="BM19" s="290"/>
      <c r="BN19" s="290"/>
      <c r="BO19" s="290"/>
      <c r="BP19" s="314"/>
      <c r="BQ19" s="303"/>
      <c r="BR19" s="314"/>
      <c r="BS19" s="303"/>
      <c r="BT19" s="314"/>
      <c r="BU19" s="303"/>
      <c r="BV19" s="300"/>
      <c r="BW19" s="306"/>
      <c r="BX19" s="308"/>
    </row>
    <row r="20" spans="1:76" x14ac:dyDescent="0.25">
      <c r="A20" s="331"/>
      <c r="B20" s="334"/>
      <c r="C20" s="337"/>
      <c r="D20" s="294"/>
      <c r="E20" s="300"/>
      <c r="F20" s="291"/>
      <c r="G20" s="309"/>
      <c r="H20" s="295"/>
      <c r="I20" s="295"/>
      <c r="J20" s="311"/>
      <c r="K20" s="289"/>
      <c r="L20" s="61">
        <v>6</v>
      </c>
      <c r="M20" s="284"/>
      <c r="N20" s="289"/>
      <c r="O20" s="289"/>
      <c r="P20" s="289"/>
      <c r="Q20" s="299"/>
      <c r="R20" s="318"/>
      <c r="S20" s="290"/>
      <c r="T20" s="290"/>
      <c r="U20" s="314"/>
      <c r="V20" s="303"/>
      <c r="W20" s="314"/>
      <c r="X20" s="303"/>
      <c r="Y20" s="314"/>
      <c r="Z20" s="320"/>
      <c r="AA20" s="318"/>
      <c r="AB20" s="306"/>
      <c r="AC20" s="300"/>
      <c r="AD20" s="285"/>
      <c r="AE20" s="285"/>
      <c r="AF20" s="285"/>
      <c r="AG20" s="285"/>
      <c r="AH20" s="285"/>
      <c r="AI20" s="285"/>
      <c r="AJ20" s="291"/>
      <c r="AK20" s="318"/>
      <c r="AL20" s="290"/>
      <c r="AM20" s="314"/>
      <c r="AN20" s="303"/>
      <c r="AO20" s="314"/>
      <c r="AP20" s="303"/>
      <c r="AQ20" s="314"/>
      <c r="AR20" s="303"/>
      <c r="AS20" s="316"/>
      <c r="AT20" s="308"/>
      <c r="AU20" s="316"/>
      <c r="AV20" s="300"/>
      <c r="AW20" s="285"/>
      <c r="AX20" s="285"/>
      <c r="AY20" s="285"/>
      <c r="AZ20" s="285"/>
      <c r="BA20" s="285"/>
      <c r="BB20" s="285"/>
      <c r="BC20" s="290"/>
      <c r="BD20" s="290"/>
      <c r="BE20" s="296"/>
      <c r="BF20" s="285"/>
      <c r="BG20" s="285"/>
      <c r="BH20" s="285"/>
      <c r="BI20" s="285"/>
      <c r="BJ20" s="291"/>
      <c r="BK20" s="318"/>
      <c r="BL20" s="290"/>
      <c r="BM20" s="290"/>
      <c r="BN20" s="290"/>
      <c r="BO20" s="290"/>
      <c r="BP20" s="314"/>
      <c r="BQ20" s="303"/>
      <c r="BR20" s="314"/>
      <c r="BS20" s="303"/>
      <c r="BT20" s="314"/>
      <c r="BU20" s="303"/>
      <c r="BV20" s="300"/>
      <c r="BW20" s="306"/>
      <c r="BX20" s="308"/>
    </row>
    <row r="21" spans="1:76" x14ac:dyDescent="0.25">
      <c r="A21" s="331"/>
      <c r="B21" s="334"/>
      <c r="C21" s="337"/>
      <c r="D21" s="294"/>
      <c r="E21" s="300"/>
      <c r="F21" s="291"/>
      <c r="G21" s="309"/>
      <c r="H21" s="295"/>
      <c r="I21" s="295"/>
      <c r="J21" s="311"/>
      <c r="K21" s="289"/>
      <c r="L21" s="61">
        <v>5</v>
      </c>
      <c r="M21" s="284"/>
      <c r="N21" s="289"/>
      <c r="O21" s="289"/>
      <c r="P21" s="289"/>
      <c r="Q21" s="299"/>
      <c r="R21" s="318"/>
      <c r="S21" s="290"/>
      <c r="T21" s="290"/>
      <c r="U21" s="314"/>
      <c r="V21" s="303"/>
      <c r="W21" s="314"/>
      <c r="X21" s="303"/>
      <c r="Y21" s="314"/>
      <c r="Z21" s="320"/>
      <c r="AA21" s="318"/>
      <c r="AB21" s="306"/>
      <c r="AC21" s="300"/>
      <c r="AD21" s="285"/>
      <c r="AE21" s="285"/>
      <c r="AF21" s="285"/>
      <c r="AG21" s="285"/>
      <c r="AH21" s="285"/>
      <c r="AI21" s="285"/>
      <c r="AJ21" s="291"/>
      <c r="AK21" s="318"/>
      <c r="AL21" s="290"/>
      <c r="AM21" s="314"/>
      <c r="AN21" s="303"/>
      <c r="AO21" s="314"/>
      <c r="AP21" s="303"/>
      <c r="AQ21" s="314"/>
      <c r="AR21" s="303"/>
      <c r="AS21" s="316"/>
      <c r="AT21" s="308"/>
      <c r="AU21" s="316"/>
      <c r="AV21" s="300"/>
      <c r="AW21" s="285"/>
      <c r="AX21" s="285"/>
      <c r="AY21" s="285"/>
      <c r="AZ21" s="285"/>
      <c r="BA21" s="285"/>
      <c r="BB21" s="285"/>
      <c r="BC21" s="290"/>
      <c r="BD21" s="290"/>
      <c r="BE21" s="296"/>
      <c r="BF21" s="285"/>
      <c r="BG21" s="285"/>
      <c r="BH21" s="285"/>
      <c r="BI21" s="285"/>
      <c r="BJ21" s="291"/>
      <c r="BK21" s="318"/>
      <c r="BL21" s="290"/>
      <c r="BM21" s="290"/>
      <c r="BN21" s="290"/>
      <c r="BO21" s="290"/>
      <c r="BP21" s="314"/>
      <c r="BQ21" s="303"/>
      <c r="BR21" s="314"/>
      <c r="BS21" s="303"/>
      <c r="BT21" s="314"/>
      <c r="BU21" s="303"/>
      <c r="BV21" s="300"/>
      <c r="BW21" s="306"/>
      <c r="BX21" s="308"/>
    </row>
    <row r="22" spans="1:76" x14ac:dyDescent="0.25">
      <c r="A22" s="331"/>
      <c r="B22" s="334"/>
      <c r="C22" s="337"/>
      <c r="D22" s="294"/>
      <c r="E22" s="300"/>
      <c r="F22" s="291"/>
      <c r="G22" s="309"/>
      <c r="H22" s="295"/>
      <c r="I22" s="295"/>
      <c r="J22" s="311"/>
      <c r="K22" s="289"/>
      <c r="L22" s="63">
        <v>4</v>
      </c>
      <c r="M22" s="284"/>
      <c r="N22" s="289"/>
      <c r="O22" s="289"/>
      <c r="P22" s="289"/>
      <c r="Q22" s="299"/>
      <c r="R22" s="318"/>
      <c r="S22" s="290"/>
      <c r="T22" s="290"/>
      <c r="U22" s="314"/>
      <c r="V22" s="303"/>
      <c r="W22" s="314"/>
      <c r="X22" s="303"/>
      <c r="Y22" s="314"/>
      <c r="Z22" s="320"/>
      <c r="AA22" s="318"/>
      <c r="AB22" s="306"/>
      <c r="AC22" s="300"/>
      <c r="AD22" s="285"/>
      <c r="AE22" s="285"/>
      <c r="AF22" s="285"/>
      <c r="AG22" s="285"/>
      <c r="AH22" s="285"/>
      <c r="AI22" s="285"/>
      <c r="AJ22" s="291"/>
      <c r="AK22" s="318"/>
      <c r="AL22" s="290"/>
      <c r="AM22" s="314"/>
      <c r="AN22" s="303"/>
      <c r="AO22" s="314"/>
      <c r="AP22" s="303"/>
      <c r="AQ22" s="314"/>
      <c r="AR22" s="303"/>
      <c r="AS22" s="316"/>
      <c r="AT22" s="308"/>
      <c r="AU22" s="316"/>
      <c r="AV22" s="300"/>
      <c r="AW22" s="285"/>
      <c r="AX22" s="285"/>
      <c r="AY22" s="285"/>
      <c r="AZ22" s="285"/>
      <c r="BA22" s="285"/>
      <c r="BB22" s="285"/>
      <c r="BC22" s="290"/>
      <c r="BD22" s="290"/>
      <c r="BE22" s="296"/>
      <c r="BF22" s="285"/>
      <c r="BG22" s="285"/>
      <c r="BH22" s="285"/>
      <c r="BI22" s="285"/>
      <c r="BJ22" s="291"/>
      <c r="BK22" s="318"/>
      <c r="BL22" s="290"/>
      <c r="BM22" s="290"/>
      <c r="BN22" s="290"/>
      <c r="BO22" s="290"/>
      <c r="BP22" s="314"/>
      <c r="BQ22" s="303"/>
      <c r="BR22" s="314"/>
      <c r="BS22" s="303"/>
      <c r="BT22" s="314"/>
      <c r="BU22" s="303"/>
      <c r="BV22" s="300"/>
      <c r="BW22" s="306"/>
      <c r="BX22" s="308"/>
    </row>
    <row r="23" spans="1:76" ht="15.75" thickBot="1" x14ac:dyDescent="0.3">
      <c r="A23" s="332"/>
      <c r="B23" s="335"/>
      <c r="C23" s="338"/>
      <c r="D23" s="294"/>
      <c r="E23" s="301"/>
      <c r="F23" s="292"/>
      <c r="G23" s="310"/>
      <c r="H23" s="288"/>
      <c r="I23" s="288"/>
      <c r="J23" s="288"/>
      <c r="K23" s="289"/>
      <c r="L23" s="64">
        <v>3</v>
      </c>
      <c r="M23" s="65">
        <v>0</v>
      </c>
      <c r="N23" s="289"/>
      <c r="O23" s="289"/>
      <c r="P23" s="289"/>
      <c r="Q23" s="299"/>
      <c r="R23" s="318"/>
      <c r="S23" s="290"/>
      <c r="T23" s="290"/>
      <c r="U23" s="314"/>
      <c r="V23" s="303"/>
      <c r="W23" s="314"/>
      <c r="X23" s="303"/>
      <c r="Y23" s="314"/>
      <c r="Z23" s="320"/>
      <c r="AA23" s="318"/>
      <c r="AB23" s="306"/>
      <c r="AC23" s="301"/>
      <c r="AD23" s="286"/>
      <c r="AE23" s="286"/>
      <c r="AF23" s="286"/>
      <c r="AG23" s="286"/>
      <c r="AH23" s="286"/>
      <c r="AI23" s="286"/>
      <c r="AJ23" s="292"/>
      <c r="AK23" s="318"/>
      <c r="AL23" s="290"/>
      <c r="AM23" s="314"/>
      <c r="AN23" s="303"/>
      <c r="AO23" s="314"/>
      <c r="AP23" s="303"/>
      <c r="AQ23" s="314"/>
      <c r="AR23" s="303"/>
      <c r="AS23" s="316"/>
      <c r="AT23" s="308"/>
      <c r="AU23" s="316"/>
      <c r="AV23" s="301"/>
      <c r="AW23" s="286"/>
      <c r="AX23" s="286"/>
      <c r="AY23" s="286"/>
      <c r="AZ23" s="286"/>
      <c r="BA23" s="286"/>
      <c r="BB23" s="286"/>
      <c r="BC23" s="290"/>
      <c r="BD23" s="290"/>
      <c r="BE23" s="297"/>
      <c r="BF23" s="286"/>
      <c r="BG23" s="286"/>
      <c r="BH23" s="286"/>
      <c r="BI23" s="286"/>
      <c r="BJ23" s="292"/>
      <c r="BK23" s="318"/>
      <c r="BL23" s="290"/>
      <c r="BM23" s="290"/>
      <c r="BN23" s="290"/>
      <c r="BO23" s="290"/>
      <c r="BP23" s="314"/>
      <c r="BQ23" s="303"/>
      <c r="BR23" s="314"/>
      <c r="BS23" s="303"/>
      <c r="BT23" s="314"/>
      <c r="BU23" s="303"/>
      <c r="BV23" s="301"/>
      <c r="BW23" s="306"/>
      <c r="BX23" s="308"/>
    </row>
    <row r="24" spans="1:76" ht="15.75" thickBot="1" x14ac:dyDescent="0.3">
      <c r="A24" s="66" t="s">
        <v>10</v>
      </c>
      <c r="B24" s="67" t="s">
        <v>11</v>
      </c>
      <c r="C24" s="67" t="s">
        <v>12</v>
      </c>
      <c r="D24" s="68" t="s">
        <v>104</v>
      </c>
      <c r="E24" s="69" t="s">
        <v>105</v>
      </c>
      <c r="F24" s="70" t="s">
        <v>106</v>
      </c>
      <c r="G24" s="71" t="s">
        <v>107</v>
      </c>
      <c r="H24" s="72" t="s">
        <v>108</v>
      </c>
      <c r="I24" s="72" t="s">
        <v>109</v>
      </c>
      <c r="J24" s="72" t="s">
        <v>110</v>
      </c>
      <c r="K24" s="72" t="s">
        <v>111</v>
      </c>
      <c r="L24" s="72" t="s">
        <v>112</v>
      </c>
      <c r="M24" s="72" t="s">
        <v>113</v>
      </c>
      <c r="N24" s="72" t="s">
        <v>114</v>
      </c>
      <c r="O24" s="72" t="s">
        <v>115</v>
      </c>
      <c r="P24" s="72" t="s">
        <v>116</v>
      </c>
      <c r="Q24" s="73" t="s">
        <v>117</v>
      </c>
      <c r="R24" s="71" t="s">
        <v>118</v>
      </c>
      <c r="S24" s="72" t="s">
        <v>119</v>
      </c>
      <c r="T24" s="72" t="s">
        <v>120</v>
      </c>
      <c r="U24" s="72" t="s">
        <v>121</v>
      </c>
      <c r="V24" s="72" t="s">
        <v>122</v>
      </c>
      <c r="W24" s="72" t="s">
        <v>123</v>
      </c>
      <c r="X24" s="72" t="s">
        <v>124</v>
      </c>
      <c r="Y24" s="72" t="s">
        <v>125</v>
      </c>
      <c r="Z24" s="73" t="s">
        <v>126</v>
      </c>
      <c r="AA24" s="71" t="s">
        <v>127</v>
      </c>
      <c r="AB24" s="73" t="s">
        <v>128</v>
      </c>
      <c r="AC24" s="71" t="s">
        <v>129</v>
      </c>
      <c r="AD24" s="72" t="s">
        <v>130</v>
      </c>
      <c r="AE24" s="72" t="s">
        <v>131</v>
      </c>
      <c r="AF24" s="72" t="s">
        <v>132</v>
      </c>
      <c r="AG24" s="72" t="s">
        <v>133</v>
      </c>
      <c r="AH24" s="72" t="s">
        <v>134</v>
      </c>
      <c r="AI24" s="72" t="s">
        <v>135</v>
      </c>
      <c r="AJ24" s="73" t="s">
        <v>136</v>
      </c>
      <c r="AK24" s="71" t="s">
        <v>137</v>
      </c>
      <c r="AL24" s="72" t="s">
        <v>138</v>
      </c>
      <c r="AM24" s="72" t="s">
        <v>139</v>
      </c>
      <c r="AN24" s="72" t="s">
        <v>140</v>
      </c>
      <c r="AO24" s="72" t="s">
        <v>141</v>
      </c>
      <c r="AP24" s="72" t="s">
        <v>142</v>
      </c>
      <c r="AQ24" s="72" t="s">
        <v>143</v>
      </c>
      <c r="AR24" s="73" t="s">
        <v>144</v>
      </c>
      <c r="AS24" s="71" t="s">
        <v>145</v>
      </c>
      <c r="AT24" s="73" t="s">
        <v>146</v>
      </c>
      <c r="AU24" s="74" t="s">
        <v>147</v>
      </c>
      <c r="AV24" s="71" t="s">
        <v>148</v>
      </c>
      <c r="AW24" s="72" t="s">
        <v>149</v>
      </c>
      <c r="AX24" s="72" t="s">
        <v>150</v>
      </c>
      <c r="AY24" s="72" t="s">
        <v>151</v>
      </c>
      <c r="AZ24" s="72" t="s">
        <v>152</v>
      </c>
      <c r="BA24" s="72" t="s">
        <v>153</v>
      </c>
      <c r="BB24" s="72" t="s">
        <v>154</v>
      </c>
      <c r="BC24" s="72" t="s">
        <v>155</v>
      </c>
      <c r="BD24" s="72" t="s">
        <v>156</v>
      </c>
      <c r="BE24" s="72" t="s">
        <v>157</v>
      </c>
      <c r="BF24" s="72" t="s">
        <v>158</v>
      </c>
      <c r="BG24" s="72" t="s">
        <v>159</v>
      </c>
      <c r="BH24" s="72" t="s">
        <v>160</v>
      </c>
      <c r="BI24" s="72" t="s">
        <v>161</v>
      </c>
      <c r="BJ24" s="73" t="s">
        <v>162</v>
      </c>
      <c r="BK24" s="71" t="s">
        <v>163</v>
      </c>
      <c r="BL24" s="72" t="s">
        <v>164</v>
      </c>
      <c r="BM24" s="72" t="s">
        <v>165</v>
      </c>
      <c r="BN24" s="72" t="s">
        <v>166</v>
      </c>
      <c r="BO24" s="72" t="s">
        <v>167</v>
      </c>
      <c r="BP24" s="72" t="s">
        <v>168</v>
      </c>
      <c r="BQ24" s="72" t="s">
        <v>169</v>
      </c>
      <c r="BR24" s="72" t="s">
        <v>170</v>
      </c>
      <c r="BS24" s="72" t="s">
        <v>171</v>
      </c>
      <c r="BT24" s="72" t="s">
        <v>172</v>
      </c>
      <c r="BU24" s="73" t="s">
        <v>173</v>
      </c>
      <c r="BV24" s="71" t="s">
        <v>174</v>
      </c>
      <c r="BW24" s="72" t="s">
        <v>175</v>
      </c>
      <c r="BX24" s="73" t="s">
        <v>176</v>
      </c>
    </row>
    <row r="25" spans="1:76" ht="30" customHeight="1" x14ac:dyDescent="0.25">
      <c r="A25" s="75" t="s">
        <v>177</v>
      </c>
      <c r="B25" s="76" t="s">
        <v>178</v>
      </c>
      <c r="C25" s="77" t="s">
        <v>179</v>
      </c>
      <c r="D25" s="78" t="s">
        <v>72</v>
      </c>
      <c r="E25" s="79">
        <f t="shared" ref="E25:E56" si="0">IF(BV25=0,0,AU25+BV25)</f>
        <v>17.87</v>
      </c>
      <c r="F25" s="80">
        <f>RANK(Tabelle1[[#This Row],[Summarized Points 1-3 Iteration]],$E$25:$E$62,0)</f>
        <v>1</v>
      </c>
      <c r="G25" s="81" t="s">
        <v>73</v>
      </c>
      <c r="H25" s="82" t="s">
        <v>73</v>
      </c>
      <c r="I25" s="82" t="s">
        <v>73</v>
      </c>
      <c r="J25" s="83" t="s">
        <v>73</v>
      </c>
      <c r="K25" s="83"/>
      <c r="L25" s="84">
        <v>13</v>
      </c>
      <c r="M25" s="84"/>
      <c r="N25" s="85" t="s">
        <v>74</v>
      </c>
      <c r="O25" s="85"/>
      <c r="P25" s="82"/>
      <c r="Q25" s="86"/>
      <c r="R25" s="87">
        <f t="shared" ref="R25:R56" si="1">IF(G25=$G$7,1,0)</f>
        <v>1</v>
      </c>
      <c r="S25" s="82">
        <f t="shared" ref="S25:S56" si="2">IF(H25=$H$7,1,IF(H25=$H$9,1,0))</f>
        <v>1</v>
      </c>
      <c r="T25" s="82">
        <f t="shared" ref="T25:T56" si="3">IF(I25=$I$7,1,0)</f>
        <v>1</v>
      </c>
      <c r="U25" s="88">
        <f t="shared" ref="U25:U56" si="4">IF(J25=$J$7,$K$7,$K$8)</f>
        <v>4</v>
      </c>
      <c r="V25" s="89">
        <f t="shared" ref="V25:V56" si="5">U25*$K$5</f>
        <v>2.2400000000000002</v>
      </c>
      <c r="W25" s="88">
        <f t="shared" ref="W25:W56" si="6">IF(L25&gt;$L$11,$M$7,IF(L25&gt;$L$15,$M$11,IF(L25&gt;$L$19,$M$15,IF(L25&gt;$L$23,$M$19,0))))</f>
        <v>3</v>
      </c>
      <c r="X25" s="89">
        <f t="shared" ref="X25:X56" si="7">W25*$M$5</f>
        <v>2.4300000000000002</v>
      </c>
      <c r="Y25" s="88">
        <f t="shared" ref="Y25:Y56" si="8">IF(N25=$N$7,$O$7,IF(N25=$N$8,$O$8,$O$9))</f>
        <v>4</v>
      </c>
      <c r="Z25" s="90">
        <f t="shared" ref="Z25:Z56" si="9">Y25*$O$5</f>
        <v>2.2400000000000002</v>
      </c>
      <c r="AA25" s="91">
        <f t="shared" ref="AA25:AA56" si="10">(V25+X25+Z25)*R25*S25*T25</f>
        <v>6.91</v>
      </c>
      <c r="AB25" s="92" t="str">
        <f t="shared" ref="AB25:AB56" si="11">IF(H25=$H$9,"NO PROVIDER",IF(H25=$H$8,"EXCLUDE","-"))</f>
        <v>-</v>
      </c>
      <c r="AC25" s="81" t="s">
        <v>73</v>
      </c>
      <c r="AD25" s="82" t="s">
        <v>73</v>
      </c>
      <c r="AE25" s="93" t="s">
        <v>75</v>
      </c>
      <c r="AF25" s="82"/>
      <c r="AG25" s="93" t="s">
        <v>76</v>
      </c>
      <c r="AH25" s="82"/>
      <c r="AI25" s="82" t="s">
        <v>77</v>
      </c>
      <c r="AJ25" s="86"/>
      <c r="AK25" s="87">
        <f t="shared" ref="AK25:AK56" si="12">IF(AC25=$AC$7,1,0)</f>
        <v>1</v>
      </c>
      <c r="AL25" s="82">
        <f t="shared" ref="AL25:AL56" si="13">IF(AD25=$AD$7,1,0)</f>
        <v>1</v>
      </c>
      <c r="AM25" s="88">
        <f t="shared" ref="AM25:AM56" si="14">IF(AE25=$AE$7,4,IF(AE25=$AE$8,3,IF(AE25=$AE$9,2,IF(AE25=$AE$10,1,0))))</f>
        <v>4</v>
      </c>
      <c r="AN25" s="89">
        <f t="shared" ref="AN25:AN56" si="15">AM25*$AF$5</f>
        <v>3.24</v>
      </c>
      <c r="AO25" s="88">
        <f t="shared" ref="AO25:AO56" si="16">IF(AG25=$AG$7,4,IF(AG25=$AG$8,2,0))</f>
        <v>4</v>
      </c>
      <c r="AP25" s="89">
        <f t="shared" ref="AP25:AP56" si="17">AO25*$AH$5</f>
        <v>2.68</v>
      </c>
      <c r="AQ25" s="88">
        <f t="shared" ref="AQ25:AQ56" si="18">IF(AI25=$AI$7,4,IF(AI25=$AI$8,2,0))</f>
        <v>4</v>
      </c>
      <c r="AR25" s="90">
        <f t="shared" ref="AR25:AR56" si="19">AQ25*$AJ$5</f>
        <v>2</v>
      </c>
      <c r="AS25" s="94">
        <f t="shared" ref="AS25:AS56" si="20">(AN25+AP25+AR25)*AK25*AL25</f>
        <v>7.92</v>
      </c>
      <c r="AT25" s="92" t="str">
        <f t="shared" ref="AT25:AT56" si="21">IF(AS25=0,"EXLUDE","-")</f>
        <v>-</v>
      </c>
      <c r="AU25" s="95">
        <f t="shared" ref="AU25:AU56" si="22">IF(AS25=0,0,AS25+AA25)</f>
        <v>14.83</v>
      </c>
      <c r="AV25" s="87" t="s">
        <v>73</v>
      </c>
      <c r="AW25" s="82" t="s">
        <v>73</v>
      </c>
      <c r="AX25" s="82" t="s">
        <v>73</v>
      </c>
      <c r="AY25" s="82" t="s">
        <v>73</v>
      </c>
      <c r="AZ25" s="82" t="s">
        <v>73</v>
      </c>
      <c r="BA25" s="96" t="s">
        <v>78</v>
      </c>
      <c r="BB25" s="97"/>
      <c r="BC25" s="86" t="s">
        <v>79</v>
      </c>
      <c r="BD25" s="81"/>
      <c r="BE25" s="96" t="s">
        <v>80</v>
      </c>
      <c r="BF25" s="81"/>
      <c r="BG25" s="82" t="s">
        <v>73</v>
      </c>
      <c r="BH25" s="82"/>
      <c r="BI25" s="82"/>
      <c r="BJ25" s="86"/>
      <c r="BK25" s="87">
        <f t="shared" ref="BK25:BK56" si="23">IF(AV25=$AV$7,1,0)</f>
        <v>1</v>
      </c>
      <c r="BL25" s="82">
        <f t="shared" ref="BL25:BL56" si="24">IF(AW25=$AW$7,1,0)</f>
        <v>1</v>
      </c>
      <c r="BM25" s="82">
        <f t="shared" ref="BM25:BM56" si="25">IF(AX25=$AX$7,1,0)</f>
        <v>1</v>
      </c>
      <c r="BN25" s="82">
        <f t="shared" ref="BN25:BN56" si="26">IF(AY25=$AY$7,1,0)</f>
        <v>1</v>
      </c>
      <c r="BO25" s="82">
        <f t="shared" ref="BO25:BO56" si="27">IF(AZ25=$AZ$7,1,0)</f>
        <v>1</v>
      </c>
      <c r="BP25" s="88">
        <f t="shared" ref="BP25:BP56" si="28">IF(BA25=$BA$7,4,IF(BA25=$BA$8,2,0))</f>
        <v>4</v>
      </c>
      <c r="BQ25" s="89">
        <f t="shared" ref="BQ25:BQ56" si="29">BP25*$BB$5</f>
        <v>1.52</v>
      </c>
      <c r="BR25" s="88">
        <f t="shared" ref="BR25:BR56" si="30">IF(BC25=$BC$7,4,IF(BC25=$BC$8,3,IF(BC25=$BC$9,2,IF(BC25=$BC$10,1,0))))</f>
        <v>4</v>
      </c>
      <c r="BS25" s="89">
        <f t="shared" ref="BS25:BS56" si="31">BR25*$BD$5</f>
        <v>0.52</v>
      </c>
      <c r="BT25" s="88">
        <f t="shared" ref="BT25:BT56" si="32">IF(BE25=$BE$7,4,IF(BE25=$BE$8,2,0))</f>
        <v>4</v>
      </c>
      <c r="BU25" s="90">
        <f t="shared" ref="BU25:BU56" si="33">BT25*$BF$5</f>
        <v>1</v>
      </c>
      <c r="BV25" s="91">
        <f t="shared" ref="BV25:BV56" si="34">(BQ25+BS25+BU25)*BK25*BL25*BM25*BN25*BO25</f>
        <v>3.04</v>
      </c>
      <c r="BW25" s="98" t="str">
        <f t="shared" ref="BW25:BW62" si="35">IF(BV25=0,"POSTPONED","-")</f>
        <v>-</v>
      </c>
      <c r="BX25" s="96"/>
    </row>
    <row r="26" spans="1:76" ht="30" customHeight="1" x14ac:dyDescent="0.25">
      <c r="A26" s="99" t="s">
        <v>180</v>
      </c>
      <c r="B26" s="100" t="s">
        <v>181</v>
      </c>
      <c r="C26" s="101" t="s">
        <v>182</v>
      </c>
      <c r="D26" s="102" t="s">
        <v>72</v>
      </c>
      <c r="E26" s="103">
        <f t="shared" si="0"/>
        <v>17.740000000000002</v>
      </c>
      <c r="F26" s="104">
        <f>RANK(Tabelle1[[#This Row],[Summarized Points 1-3 Iteration]],$E$25:$E$62,0)</f>
        <v>2</v>
      </c>
      <c r="G26" s="105" t="s">
        <v>73</v>
      </c>
      <c r="H26" s="106" t="s">
        <v>73</v>
      </c>
      <c r="I26" s="106" t="s">
        <v>73</v>
      </c>
      <c r="J26" s="107" t="s">
        <v>73</v>
      </c>
      <c r="K26" s="107"/>
      <c r="L26" s="108">
        <v>12</v>
      </c>
      <c r="M26" s="108"/>
      <c r="N26" s="109" t="s">
        <v>74</v>
      </c>
      <c r="O26" s="109"/>
      <c r="P26" s="106"/>
      <c r="Q26" s="110"/>
      <c r="R26" s="111">
        <f t="shared" si="1"/>
        <v>1</v>
      </c>
      <c r="S26" s="106">
        <f t="shared" si="2"/>
        <v>1</v>
      </c>
      <c r="T26" s="106">
        <f t="shared" si="3"/>
        <v>1</v>
      </c>
      <c r="U26" s="112">
        <f t="shared" si="4"/>
        <v>4</v>
      </c>
      <c r="V26" s="113">
        <f t="shared" si="5"/>
        <v>2.2400000000000002</v>
      </c>
      <c r="W26" s="112">
        <f t="shared" si="6"/>
        <v>3</v>
      </c>
      <c r="X26" s="113">
        <f t="shared" si="7"/>
        <v>2.4300000000000002</v>
      </c>
      <c r="Y26" s="112">
        <f t="shared" si="8"/>
        <v>4</v>
      </c>
      <c r="Z26" s="114">
        <f t="shared" si="9"/>
        <v>2.2400000000000002</v>
      </c>
      <c r="AA26" s="103">
        <f t="shared" si="10"/>
        <v>6.91</v>
      </c>
      <c r="AB26" s="115" t="str">
        <f t="shared" si="11"/>
        <v>-</v>
      </c>
      <c r="AC26" s="105" t="s">
        <v>73</v>
      </c>
      <c r="AD26" s="106" t="s">
        <v>73</v>
      </c>
      <c r="AE26" s="116" t="s">
        <v>75</v>
      </c>
      <c r="AF26" s="106"/>
      <c r="AG26" s="116" t="s">
        <v>76</v>
      </c>
      <c r="AH26" s="106"/>
      <c r="AI26" s="106" t="s">
        <v>77</v>
      </c>
      <c r="AJ26" s="110"/>
      <c r="AK26" s="111">
        <f t="shared" si="12"/>
        <v>1</v>
      </c>
      <c r="AL26" s="106">
        <f t="shared" si="13"/>
        <v>1</v>
      </c>
      <c r="AM26" s="112">
        <f t="shared" si="14"/>
        <v>4</v>
      </c>
      <c r="AN26" s="113">
        <f t="shared" si="15"/>
        <v>3.24</v>
      </c>
      <c r="AO26" s="112">
        <f t="shared" si="16"/>
        <v>4</v>
      </c>
      <c r="AP26" s="113">
        <f t="shared" si="17"/>
        <v>2.68</v>
      </c>
      <c r="AQ26" s="112">
        <f t="shared" si="18"/>
        <v>4</v>
      </c>
      <c r="AR26" s="114">
        <f t="shared" si="19"/>
        <v>2</v>
      </c>
      <c r="AS26" s="117">
        <f t="shared" si="20"/>
        <v>7.92</v>
      </c>
      <c r="AT26" s="115" t="str">
        <f t="shared" si="21"/>
        <v>-</v>
      </c>
      <c r="AU26" s="95">
        <f t="shared" si="22"/>
        <v>14.83</v>
      </c>
      <c r="AV26" s="111" t="s">
        <v>73</v>
      </c>
      <c r="AW26" s="106" t="s">
        <v>73</v>
      </c>
      <c r="AX26" s="106" t="s">
        <v>73</v>
      </c>
      <c r="AY26" s="106" t="s">
        <v>73</v>
      </c>
      <c r="AZ26" s="106" t="s">
        <v>73</v>
      </c>
      <c r="BA26" s="118" t="s">
        <v>78</v>
      </c>
      <c r="BB26" s="119"/>
      <c r="BC26" s="110" t="s">
        <v>88</v>
      </c>
      <c r="BD26" s="105"/>
      <c r="BE26" s="118" t="s">
        <v>80</v>
      </c>
      <c r="BF26" s="105"/>
      <c r="BG26" s="106" t="s">
        <v>82</v>
      </c>
      <c r="BH26" s="106"/>
      <c r="BI26" s="106"/>
      <c r="BJ26" s="110"/>
      <c r="BK26" s="111">
        <f t="shared" si="23"/>
        <v>1</v>
      </c>
      <c r="BL26" s="106">
        <f t="shared" si="24"/>
        <v>1</v>
      </c>
      <c r="BM26" s="106">
        <f t="shared" si="25"/>
        <v>1</v>
      </c>
      <c r="BN26" s="106">
        <f t="shared" si="26"/>
        <v>1</v>
      </c>
      <c r="BO26" s="106">
        <f t="shared" si="27"/>
        <v>1</v>
      </c>
      <c r="BP26" s="112">
        <f t="shared" si="28"/>
        <v>4</v>
      </c>
      <c r="BQ26" s="113">
        <f t="shared" si="29"/>
        <v>1.52</v>
      </c>
      <c r="BR26" s="112">
        <f t="shared" si="30"/>
        <v>3</v>
      </c>
      <c r="BS26" s="113">
        <f t="shared" si="31"/>
        <v>0.39</v>
      </c>
      <c r="BT26" s="112">
        <f t="shared" si="32"/>
        <v>4</v>
      </c>
      <c r="BU26" s="114">
        <f t="shared" si="33"/>
        <v>1</v>
      </c>
      <c r="BV26" s="103">
        <f t="shared" si="34"/>
        <v>2.91</v>
      </c>
      <c r="BW26" s="120" t="str">
        <f t="shared" si="35"/>
        <v>-</v>
      </c>
      <c r="BX26" s="118"/>
    </row>
    <row r="27" spans="1:76" ht="30" customHeight="1" x14ac:dyDescent="0.25">
      <c r="A27" s="121" t="s">
        <v>183</v>
      </c>
      <c r="B27" s="122" t="s">
        <v>184</v>
      </c>
      <c r="C27" s="101" t="s">
        <v>182</v>
      </c>
      <c r="D27" s="102" t="s">
        <v>72</v>
      </c>
      <c r="E27" s="103">
        <f t="shared" si="0"/>
        <v>17.11</v>
      </c>
      <c r="F27" s="104">
        <f>RANK(Tabelle1[[#This Row],[Summarized Points 1-3 Iteration]],$E$25:$E$62,0)</f>
        <v>3</v>
      </c>
      <c r="G27" s="105" t="s">
        <v>73</v>
      </c>
      <c r="H27" s="106" t="s">
        <v>73</v>
      </c>
      <c r="I27" s="106" t="s">
        <v>73</v>
      </c>
      <c r="J27" s="107" t="s">
        <v>73</v>
      </c>
      <c r="K27" s="107"/>
      <c r="L27" s="108">
        <v>12</v>
      </c>
      <c r="M27" s="108"/>
      <c r="N27" s="109" t="s">
        <v>74</v>
      </c>
      <c r="O27" s="109"/>
      <c r="P27" s="106"/>
      <c r="Q27" s="110"/>
      <c r="R27" s="111">
        <f t="shared" si="1"/>
        <v>1</v>
      </c>
      <c r="S27" s="106">
        <f t="shared" si="2"/>
        <v>1</v>
      </c>
      <c r="T27" s="106">
        <f t="shared" si="3"/>
        <v>1</v>
      </c>
      <c r="U27" s="112">
        <f t="shared" si="4"/>
        <v>4</v>
      </c>
      <c r="V27" s="113">
        <f t="shared" si="5"/>
        <v>2.2400000000000002</v>
      </c>
      <c r="W27" s="112">
        <f t="shared" si="6"/>
        <v>3</v>
      </c>
      <c r="X27" s="113">
        <f t="shared" si="7"/>
        <v>2.4300000000000002</v>
      </c>
      <c r="Y27" s="112">
        <f t="shared" si="8"/>
        <v>4</v>
      </c>
      <c r="Z27" s="114">
        <f t="shared" si="9"/>
        <v>2.2400000000000002</v>
      </c>
      <c r="AA27" s="103">
        <f t="shared" si="10"/>
        <v>6.91</v>
      </c>
      <c r="AB27" s="115" t="str">
        <f t="shared" si="11"/>
        <v>-</v>
      </c>
      <c r="AC27" s="105" t="s">
        <v>73</v>
      </c>
      <c r="AD27" s="106" t="s">
        <v>73</v>
      </c>
      <c r="AE27" s="116" t="s">
        <v>75</v>
      </c>
      <c r="AF27" s="106"/>
      <c r="AG27" s="116" t="s">
        <v>76</v>
      </c>
      <c r="AH27" s="106"/>
      <c r="AI27" s="106" t="s">
        <v>77</v>
      </c>
      <c r="AJ27" s="110"/>
      <c r="AK27" s="111">
        <f t="shared" si="12"/>
        <v>1</v>
      </c>
      <c r="AL27" s="106">
        <f t="shared" si="13"/>
        <v>1</v>
      </c>
      <c r="AM27" s="112">
        <f t="shared" si="14"/>
        <v>4</v>
      </c>
      <c r="AN27" s="113">
        <f t="shared" si="15"/>
        <v>3.24</v>
      </c>
      <c r="AO27" s="112">
        <f t="shared" si="16"/>
        <v>4</v>
      </c>
      <c r="AP27" s="113">
        <f t="shared" si="17"/>
        <v>2.68</v>
      </c>
      <c r="AQ27" s="112">
        <f t="shared" si="18"/>
        <v>4</v>
      </c>
      <c r="AR27" s="114">
        <f t="shared" si="19"/>
        <v>2</v>
      </c>
      <c r="AS27" s="117">
        <f t="shared" si="20"/>
        <v>7.92</v>
      </c>
      <c r="AT27" s="115" t="str">
        <f t="shared" si="21"/>
        <v>-</v>
      </c>
      <c r="AU27" s="95">
        <f t="shared" si="22"/>
        <v>14.83</v>
      </c>
      <c r="AV27" s="111" t="s">
        <v>73</v>
      </c>
      <c r="AW27" s="106" t="s">
        <v>73</v>
      </c>
      <c r="AX27" s="106" t="s">
        <v>73</v>
      </c>
      <c r="AY27" s="106" t="s">
        <v>73</v>
      </c>
      <c r="AZ27" s="106" t="s">
        <v>73</v>
      </c>
      <c r="BA27" s="118" t="s">
        <v>87</v>
      </c>
      <c r="BB27" s="119"/>
      <c r="BC27" s="110" t="s">
        <v>79</v>
      </c>
      <c r="BD27" s="105"/>
      <c r="BE27" s="118" t="s">
        <v>80</v>
      </c>
      <c r="BF27" s="105"/>
      <c r="BG27" s="106" t="s">
        <v>82</v>
      </c>
      <c r="BH27" s="106"/>
      <c r="BI27" s="106"/>
      <c r="BJ27" s="110"/>
      <c r="BK27" s="111">
        <f t="shared" si="23"/>
        <v>1</v>
      </c>
      <c r="BL27" s="106">
        <f t="shared" si="24"/>
        <v>1</v>
      </c>
      <c r="BM27" s="106">
        <f t="shared" si="25"/>
        <v>1</v>
      </c>
      <c r="BN27" s="106">
        <f t="shared" si="26"/>
        <v>1</v>
      </c>
      <c r="BO27" s="106">
        <f t="shared" si="27"/>
        <v>1</v>
      </c>
      <c r="BP27" s="112">
        <f t="shared" si="28"/>
        <v>2</v>
      </c>
      <c r="BQ27" s="113">
        <f t="shared" si="29"/>
        <v>0.76</v>
      </c>
      <c r="BR27" s="112">
        <f t="shared" si="30"/>
        <v>4</v>
      </c>
      <c r="BS27" s="113">
        <f t="shared" si="31"/>
        <v>0.52</v>
      </c>
      <c r="BT27" s="112">
        <f t="shared" si="32"/>
        <v>4</v>
      </c>
      <c r="BU27" s="114">
        <f t="shared" si="33"/>
        <v>1</v>
      </c>
      <c r="BV27" s="103">
        <f t="shared" si="34"/>
        <v>2.2800000000000002</v>
      </c>
      <c r="BW27" s="120" t="str">
        <f t="shared" si="35"/>
        <v>-</v>
      </c>
      <c r="BX27" s="118"/>
    </row>
    <row r="28" spans="1:76" ht="30" customHeight="1" x14ac:dyDescent="0.25">
      <c r="A28" s="121" t="s">
        <v>183</v>
      </c>
      <c r="B28" s="122" t="s">
        <v>185</v>
      </c>
      <c r="C28" s="101" t="s">
        <v>182</v>
      </c>
      <c r="D28" s="102" t="s">
        <v>72</v>
      </c>
      <c r="E28" s="103">
        <f t="shared" si="0"/>
        <v>17.11</v>
      </c>
      <c r="F28" s="104">
        <f>RANK(Tabelle1[[#This Row],[Summarized Points 1-3 Iteration]],$E$25:$E$62,0)</f>
        <v>3</v>
      </c>
      <c r="G28" s="105" t="s">
        <v>73</v>
      </c>
      <c r="H28" s="106" t="s">
        <v>73</v>
      </c>
      <c r="I28" s="106" t="s">
        <v>73</v>
      </c>
      <c r="J28" s="107" t="s">
        <v>73</v>
      </c>
      <c r="K28" s="107"/>
      <c r="L28" s="108">
        <v>12</v>
      </c>
      <c r="M28" s="108"/>
      <c r="N28" s="109" t="s">
        <v>74</v>
      </c>
      <c r="O28" s="109"/>
      <c r="P28" s="106"/>
      <c r="Q28" s="110"/>
      <c r="R28" s="111">
        <f t="shared" si="1"/>
        <v>1</v>
      </c>
      <c r="S28" s="106">
        <f t="shared" si="2"/>
        <v>1</v>
      </c>
      <c r="T28" s="106">
        <f t="shared" si="3"/>
        <v>1</v>
      </c>
      <c r="U28" s="112">
        <f t="shared" si="4"/>
        <v>4</v>
      </c>
      <c r="V28" s="113">
        <f t="shared" si="5"/>
        <v>2.2400000000000002</v>
      </c>
      <c r="W28" s="112">
        <f t="shared" si="6"/>
        <v>3</v>
      </c>
      <c r="X28" s="113">
        <f t="shared" si="7"/>
        <v>2.4300000000000002</v>
      </c>
      <c r="Y28" s="112">
        <f t="shared" si="8"/>
        <v>4</v>
      </c>
      <c r="Z28" s="114">
        <f t="shared" si="9"/>
        <v>2.2400000000000002</v>
      </c>
      <c r="AA28" s="103">
        <f t="shared" si="10"/>
        <v>6.91</v>
      </c>
      <c r="AB28" s="115" t="str">
        <f t="shared" si="11"/>
        <v>-</v>
      </c>
      <c r="AC28" s="105" t="s">
        <v>73</v>
      </c>
      <c r="AD28" s="106" t="s">
        <v>73</v>
      </c>
      <c r="AE28" s="116" t="s">
        <v>75</v>
      </c>
      <c r="AF28" s="106"/>
      <c r="AG28" s="116" t="s">
        <v>76</v>
      </c>
      <c r="AH28" s="106"/>
      <c r="AI28" s="106" t="s">
        <v>77</v>
      </c>
      <c r="AJ28" s="110"/>
      <c r="AK28" s="111">
        <f t="shared" si="12"/>
        <v>1</v>
      </c>
      <c r="AL28" s="106">
        <f t="shared" si="13"/>
        <v>1</v>
      </c>
      <c r="AM28" s="112">
        <f t="shared" si="14"/>
        <v>4</v>
      </c>
      <c r="AN28" s="113">
        <f t="shared" si="15"/>
        <v>3.24</v>
      </c>
      <c r="AO28" s="112">
        <f t="shared" si="16"/>
        <v>4</v>
      </c>
      <c r="AP28" s="113">
        <f t="shared" si="17"/>
        <v>2.68</v>
      </c>
      <c r="AQ28" s="112">
        <f t="shared" si="18"/>
        <v>4</v>
      </c>
      <c r="AR28" s="114">
        <f t="shared" si="19"/>
        <v>2</v>
      </c>
      <c r="AS28" s="117">
        <f t="shared" si="20"/>
        <v>7.92</v>
      </c>
      <c r="AT28" s="115" t="str">
        <f t="shared" si="21"/>
        <v>-</v>
      </c>
      <c r="AU28" s="95">
        <f t="shared" si="22"/>
        <v>14.83</v>
      </c>
      <c r="AV28" s="111" t="s">
        <v>73</v>
      </c>
      <c r="AW28" s="106" t="s">
        <v>73</v>
      </c>
      <c r="AX28" s="106" t="s">
        <v>73</v>
      </c>
      <c r="AY28" s="106" t="s">
        <v>73</v>
      </c>
      <c r="AZ28" s="106" t="s">
        <v>73</v>
      </c>
      <c r="BA28" s="118" t="s">
        <v>87</v>
      </c>
      <c r="BB28" s="119"/>
      <c r="BC28" s="110" t="s">
        <v>79</v>
      </c>
      <c r="BD28" s="105"/>
      <c r="BE28" s="118" t="s">
        <v>80</v>
      </c>
      <c r="BF28" s="105"/>
      <c r="BG28" s="106" t="s">
        <v>82</v>
      </c>
      <c r="BH28" s="106"/>
      <c r="BI28" s="106"/>
      <c r="BJ28" s="110"/>
      <c r="BK28" s="111">
        <f t="shared" si="23"/>
        <v>1</v>
      </c>
      <c r="BL28" s="106">
        <f t="shared" si="24"/>
        <v>1</v>
      </c>
      <c r="BM28" s="106">
        <f t="shared" si="25"/>
        <v>1</v>
      </c>
      <c r="BN28" s="106">
        <f t="shared" si="26"/>
        <v>1</v>
      </c>
      <c r="BO28" s="106">
        <f t="shared" si="27"/>
        <v>1</v>
      </c>
      <c r="BP28" s="112">
        <f t="shared" si="28"/>
        <v>2</v>
      </c>
      <c r="BQ28" s="113">
        <f t="shared" si="29"/>
        <v>0.76</v>
      </c>
      <c r="BR28" s="112">
        <f t="shared" si="30"/>
        <v>4</v>
      </c>
      <c r="BS28" s="113">
        <f t="shared" si="31"/>
        <v>0.52</v>
      </c>
      <c r="BT28" s="112">
        <f t="shared" si="32"/>
        <v>4</v>
      </c>
      <c r="BU28" s="114">
        <f t="shared" si="33"/>
        <v>1</v>
      </c>
      <c r="BV28" s="103">
        <f t="shared" si="34"/>
        <v>2.2800000000000002</v>
      </c>
      <c r="BW28" s="120" t="str">
        <f t="shared" si="35"/>
        <v>-</v>
      </c>
      <c r="BX28" s="118"/>
    </row>
    <row r="29" spans="1:76" ht="30" customHeight="1" x14ac:dyDescent="0.25">
      <c r="A29" s="99" t="s">
        <v>180</v>
      </c>
      <c r="B29" s="100" t="s">
        <v>186</v>
      </c>
      <c r="C29" s="101" t="s">
        <v>179</v>
      </c>
      <c r="D29" s="102" t="s">
        <v>72</v>
      </c>
      <c r="E29" s="103">
        <f t="shared" si="0"/>
        <v>17.059999999999999</v>
      </c>
      <c r="F29" s="104">
        <f>RANK(Tabelle1[[#This Row],[Summarized Points 1-3 Iteration]],$E$25:$E$62,0)</f>
        <v>5</v>
      </c>
      <c r="G29" s="105" t="s">
        <v>73</v>
      </c>
      <c r="H29" s="106" t="s">
        <v>73</v>
      </c>
      <c r="I29" s="106" t="s">
        <v>73</v>
      </c>
      <c r="J29" s="107" t="s">
        <v>73</v>
      </c>
      <c r="K29" s="107"/>
      <c r="L29" s="108">
        <v>14</v>
      </c>
      <c r="M29" s="108"/>
      <c r="N29" s="109" t="s">
        <v>74</v>
      </c>
      <c r="O29" s="109"/>
      <c r="P29" s="106"/>
      <c r="Q29" s="110"/>
      <c r="R29" s="111">
        <f t="shared" si="1"/>
        <v>1</v>
      </c>
      <c r="S29" s="106">
        <f t="shared" si="2"/>
        <v>1</v>
      </c>
      <c r="T29" s="106">
        <f t="shared" si="3"/>
        <v>1</v>
      </c>
      <c r="U29" s="112">
        <f t="shared" si="4"/>
        <v>4</v>
      </c>
      <c r="V29" s="113">
        <f t="shared" si="5"/>
        <v>2.2400000000000002</v>
      </c>
      <c r="W29" s="112">
        <f t="shared" si="6"/>
        <v>3</v>
      </c>
      <c r="X29" s="113">
        <f t="shared" si="7"/>
        <v>2.4300000000000002</v>
      </c>
      <c r="Y29" s="112">
        <f t="shared" si="8"/>
        <v>4</v>
      </c>
      <c r="Z29" s="114">
        <f t="shared" si="9"/>
        <v>2.2400000000000002</v>
      </c>
      <c r="AA29" s="103">
        <f t="shared" si="10"/>
        <v>6.91</v>
      </c>
      <c r="AB29" s="115" t="str">
        <f t="shared" si="11"/>
        <v>-</v>
      </c>
      <c r="AC29" s="105" t="s">
        <v>73</v>
      </c>
      <c r="AD29" s="106" t="s">
        <v>73</v>
      </c>
      <c r="AE29" s="116" t="s">
        <v>84</v>
      </c>
      <c r="AF29" s="106"/>
      <c r="AG29" s="116" t="s">
        <v>76</v>
      </c>
      <c r="AH29" s="106"/>
      <c r="AI29" s="106" t="s">
        <v>77</v>
      </c>
      <c r="AJ29" s="110"/>
      <c r="AK29" s="111">
        <f t="shared" si="12"/>
        <v>1</v>
      </c>
      <c r="AL29" s="106">
        <f t="shared" si="13"/>
        <v>1</v>
      </c>
      <c r="AM29" s="112">
        <f t="shared" si="14"/>
        <v>3</v>
      </c>
      <c r="AN29" s="113">
        <f t="shared" si="15"/>
        <v>2.4300000000000002</v>
      </c>
      <c r="AO29" s="112">
        <f t="shared" si="16"/>
        <v>4</v>
      </c>
      <c r="AP29" s="113">
        <f t="shared" si="17"/>
        <v>2.68</v>
      </c>
      <c r="AQ29" s="112">
        <f t="shared" si="18"/>
        <v>4</v>
      </c>
      <c r="AR29" s="114">
        <f t="shared" si="19"/>
        <v>2</v>
      </c>
      <c r="AS29" s="117">
        <f t="shared" si="20"/>
        <v>7.11</v>
      </c>
      <c r="AT29" s="115" t="str">
        <f t="shared" si="21"/>
        <v>-</v>
      </c>
      <c r="AU29" s="95">
        <f t="shared" si="22"/>
        <v>14.02</v>
      </c>
      <c r="AV29" s="111" t="s">
        <v>73</v>
      </c>
      <c r="AW29" s="106" t="s">
        <v>73</v>
      </c>
      <c r="AX29" s="106" t="s">
        <v>73</v>
      </c>
      <c r="AY29" s="106" t="s">
        <v>73</v>
      </c>
      <c r="AZ29" s="106" t="s">
        <v>73</v>
      </c>
      <c r="BA29" s="118" t="s">
        <v>78</v>
      </c>
      <c r="BB29" s="119"/>
      <c r="BC29" s="110" t="s">
        <v>79</v>
      </c>
      <c r="BD29" s="105"/>
      <c r="BE29" s="118" t="s">
        <v>80</v>
      </c>
      <c r="BF29" s="105"/>
      <c r="BG29" s="106" t="s">
        <v>82</v>
      </c>
      <c r="BH29" s="106"/>
      <c r="BI29" s="106"/>
      <c r="BJ29" s="110"/>
      <c r="BK29" s="111">
        <f t="shared" si="23"/>
        <v>1</v>
      </c>
      <c r="BL29" s="106">
        <f t="shared" si="24"/>
        <v>1</v>
      </c>
      <c r="BM29" s="106">
        <f t="shared" si="25"/>
        <v>1</v>
      </c>
      <c r="BN29" s="106">
        <f t="shared" si="26"/>
        <v>1</v>
      </c>
      <c r="BO29" s="106">
        <f t="shared" si="27"/>
        <v>1</v>
      </c>
      <c r="BP29" s="112">
        <f t="shared" si="28"/>
        <v>4</v>
      </c>
      <c r="BQ29" s="113">
        <f t="shared" si="29"/>
        <v>1.52</v>
      </c>
      <c r="BR29" s="112">
        <f t="shared" si="30"/>
        <v>4</v>
      </c>
      <c r="BS29" s="113">
        <f t="shared" si="31"/>
        <v>0.52</v>
      </c>
      <c r="BT29" s="112">
        <f t="shared" si="32"/>
        <v>4</v>
      </c>
      <c r="BU29" s="114">
        <f t="shared" si="33"/>
        <v>1</v>
      </c>
      <c r="BV29" s="103">
        <f t="shared" si="34"/>
        <v>3.04</v>
      </c>
      <c r="BW29" s="120" t="str">
        <f t="shared" si="35"/>
        <v>-</v>
      </c>
      <c r="BX29" s="118"/>
    </row>
    <row r="30" spans="1:76" ht="30" customHeight="1" x14ac:dyDescent="0.25">
      <c r="A30" s="123" t="s">
        <v>177</v>
      </c>
      <c r="B30" s="124" t="s">
        <v>187</v>
      </c>
      <c r="C30" s="101" t="s">
        <v>188</v>
      </c>
      <c r="D30" s="102" t="s">
        <v>72</v>
      </c>
      <c r="E30" s="103">
        <f t="shared" si="0"/>
        <v>17.059999999999999</v>
      </c>
      <c r="F30" s="104">
        <f>RANK(Tabelle1[[#This Row],[Summarized Points 1-3 Iteration]],$E$25:$E$62,0)</f>
        <v>5</v>
      </c>
      <c r="G30" s="105" t="s">
        <v>73</v>
      </c>
      <c r="H30" s="106" t="s">
        <v>73</v>
      </c>
      <c r="I30" s="106" t="s">
        <v>73</v>
      </c>
      <c r="J30" s="107" t="s">
        <v>73</v>
      </c>
      <c r="K30" s="107"/>
      <c r="L30" s="108">
        <v>12</v>
      </c>
      <c r="M30" s="108"/>
      <c r="N30" s="109" t="s">
        <v>74</v>
      </c>
      <c r="O30" s="109"/>
      <c r="P30" s="106"/>
      <c r="Q30" s="110"/>
      <c r="R30" s="111">
        <f t="shared" si="1"/>
        <v>1</v>
      </c>
      <c r="S30" s="106">
        <f t="shared" si="2"/>
        <v>1</v>
      </c>
      <c r="T30" s="106">
        <f t="shared" si="3"/>
        <v>1</v>
      </c>
      <c r="U30" s="112">
        <f t="shared" si="4"/>
        <v>4</v>
      </c>
      <c r="V30" s="113">
        <f t="shared" si="5"/>
        <v>2.2400000000000002</v>
      </c>
      <c r="W30" s="112">
        <f t="shared" si="6"/>
        <v>3</v>
      </c>
      <c r="X30" s="113">
        <f t="shared" si="7"/>
        <v>2.4300000000000002</v>
      </c>
      <c r="Y30" s="112">
        <f t="shared" si="8"/>
        <v>4</v>
      </c>
      <c r="Z30" s="114">
        <f t="shared" si="9"/>
        <v>2.2400000000000002</v>
      </c>
      <c r="AA30" s="103">
        <f t="shared" si="10"/>
        <v>6.91</v>
      </c>
      <c r="AB30" s="115" t="str">
        <f t="shared" si="11"/>
        <v>-</v>
      </c>
      <c r="AC30" s="105" t="s">
        <v>73</v>
      </c>
      <c r="AD30" s="106" t="s">
        <v>73</v>
      </c>
      <c r="AE30" s="116" t="s">
        <v>84</v>
      </c>
      <c r="AF30" s="106"/>
      <c r="AG30" s="116" t="s">
        <v>76</v>
      </c>
      <c r="AH30" s="106"/>
      <c r="AI30" s="106" t="s">
        <v>77</v>
      </c>
      <c r="AJ30" s="110"/>
      <c r="AK30" s="111">
        <f t="shared" si="12"/>
        <v>1</v>
      </c>
      <c r="AL30" s="106">
        <f t="shared" si="13"/>
        <v>1</v>
      </c>
      <c r="AM30" s="112">
        <f t="shared" si="14"/>
        <v>3</v>
      </c>
      <c r="AN30" s="113">
        <f t="shared" si="15"/>
        <v>2.4300000000000002</v>
      </c>
      <c r="AO30" s="112">
        <f t="shared" si="16"/>
        <v>4</v>
      </c>
      <c r="AP30" s="113">
        <f t="shared" si="17"/>
        <v>2.68</v>
      </c>
      <c r="AQ30" s="112">
        <f t="shared" si="18"/>
        <v>4</v>
      </c>
      <c r="AR30" s="114">
        <f t="shared" si="19"/>
        <v>2</v>
      </c>
      <c r="AS30" s="117">
        <f t="shared" si="20"/>
        <v>7.11</v>
      </c>
      <c r="AT30" s="115" t="str">
        <f t="shared" si="21"/>
        <v>-</v>
      </c>
      <c r="AU30" s="95">
        <f t="shared" si="22"/>
        <v>14.02</v>
      </c>
      <c r="AV30" s="111" t="s">
        <v>73</v>
      </c>
      <c r="AW30" s="106" t="s">
        <v>73</v>
      </c>
      <c r="AX30" s="106" t="s">
        <v>73</v>
      </c>
      <c r="AY30" s="106" t="s">
        <v>73</v>
      </c>
      <c r="AZ30" s="106" t="s">
        <v>73</v>
      </c>
      <c r="BA30" s="118" t="s">
        <v>78</v>
      </c>
      <c r="BB30" s="119"/>
      <c r="BC30" s="110" t="s">
        <v>79</v>
      </c>
      <c r="BD30" s="105"/>
      <c r="BE30" s="118" t="s">
        <v>80</v>
      </c>
      <c r="BF30" s="105"/>
      <c r="BG30" s="106" t="s">
        <v>98</v>
      </c>
      <c r="BH30" s="106"/>
      <c r="BI30" s="106"/>
      <c r="BJ30" s="110"/>
      <c r="BK30" s="111">
        <f t="shared" si="23"/>
        <v>1</v>
      </c>
      <c r="BL30" s="106">
        <f t="shared" si="24"/>
        <v>1</v>
      </c>
      <c r="BM30" s="106">
        <f t="shared" si="25"/>
        <v>1</v>
      </c>
      <c r="BN30" s="106">
        <f t="shared" si="26"/>
        <v>1</v>
      </c>
      <c r="BO30" s="106">
        <f t="shared" si="27"/>
        <v>1</v>
      </c>
      <c r="BP30" s="112">
        <f t="shared" si="28"/>
        <v>4</v>
      </c>
      <c r="BQ30" s="113">
        <f t="shared" si="29"/>
        <v>1.52</v>
      </c>
      <c r="BR30" s="112">
        <f t="shared" si="30"/>
        <v>4</v>
      </c>
      <c r="BS30" s="113">
        <f t="shared" si="31"/>
        <v>0.52</v>
      </c>
      <c r="BT30" s="112">
        <f t="shared" si="32"/>
        <v>4</v>
      </c>
      <c r="BU30" s="114">
        <f t="shared" si="33"/>
        <v>1</v>
      </c>
      <c r="BV30" s="103">
        <f t="shared" si="34"/>
        <v>3.04</v>
      </c>
      <c r="BW30" s="120" t="str">
        <f t="shared" si="35"/>
        <v>-</v>
      </c>
      <c r="BX30" s="118"/>
    </row>
    <row r="31" spans="1:76" ht="30" customHeight="1" x14ac:dyDescent="0.25">
      <c r="A31" s="121" t="s">
        <v>189</v>
      </c>
      <c r="B31" s="125" t="s">
        <v>190</v>
      </c>
      <c r="C31" s="101" t="s">
        <v>182</v>
      </c>
      <c r="D31" s="102" t="s">
        <v>72</v>
      </c>
      <c r="E31" s="103">
        <f t="shared" si="0"/>
        <v>17.059999999999999</v>
      </c>
      <c r="F31" s="104">
        <f>RANK(Tabelle1[[#This Row],[Summarized Points 1-3 Iteration]],$E$25:$E$62,0)</f>
        <v>5</v>
      </c>
      <c r="G31" s="105" t="s">
        <v>73</v>
      </c>
      <c r="H31" s="106" t="s">
        <v>73</v>
      </c>
      <c r="I31" s="106" t="s">
        <v>73</v>
      </c>
      <c r="J31" s="107" t="s">
        <v>73</v>
      </c>
      <c r="K31" s="107"/>
      <c r="L31" s="108">
        <v>11</v>
      </c>
      <c r="M31" s="108"/>
      <c r="N31" s="109" t="s">
        <v>74</v>
      </c>
      <c r="O31" s="109"/>
      <c r="P31" s="106"/>
      <c r="Q31" s="110"/>
      <c r="R31" s="111">
        <f t="shared" si="1"/>
        <v>1</v>
      </c>
      <c r="S31" s="106">
        <f t="shared" si="2"/>
        <v>1</v>
      </c>
      <c r="T31" s="106">
        <f t="shared" si="3"/>
        <v>1</v>
      </c>
      <c r="U31" s="112">
        <f t="shared" si="4"/>
        <v>4</v>
      </c>
      <c r="V31" s="113">
        <f t="shared" si="5"/>
        <v>2.2400000000000002</v>
      </c>
      <c r="W31" s="112">
        <f t="shared" si="6"/>
        <v>2</v>
      </c>
      <c r="X31" s="113">
        <f t="shared" si="7"/>
        <v>1.62</v>
      </c>
      <c r="Y31" s="112">
        <f t="shared" si="8"/>
        <v>4</v>
      </c>
      <c r="Z31" s="114">
        <f t="shared" si="9"/>
        <v>2.2400000000000002</v>
      </c>
      <c r="AA31" s="103">
        <f t="shared" si="10"/>
        <v>6.1000000000000005</v>
      </c>
      <c r="AB31" s="115" t="str">
        <f t="shared" si="11"/>
        <v>-</v>
      </c>
      <c r="AC31" s="105" t="s">
        <v>73</v>
      </c>
      <c r="AD31" s="106" t="s">
        <v>73</v>
      </c>
      <c r="AE31" s="116" t="s">
        <v>75</v>
      </c>
      <c r="AF31" s="106"/>
      <c r="AG31" s="116" t="s">
        <v>76</v>
      </c>
      <c r="AH31" s="106"/>
      <c r="AI31" s="106" t="s">
        <v>77</v>
      </c>
      <c r="AJ31" s="110"/>
      <c r="AK31" s="111">
        <f t="shared" si="12"/>
        <v>1</v>
      </c>
      <c r="AL31" s="106">
        <f t="shared" si="13"/>
        <v>1</v>
      </c>
      <c r="AM31" s="112">
        <f t="shared" si="14"/>
        <v>4</v>
      </c>
      <c r="AN31" s="113">
        <f t="shared" si="15"/>
        <v>3.24</v>
      </c>
      <c r="AO31" s="112">
        <f t="shared" si="16"/>
        <v>4</v>
      </c>
      <c r="AP31" s="113">
        <f t="shared" si="17"/>
        <v>2.68</v>
      </c>
      <c r="AQ31" s="112">
        <f t="shared" si="18"/>
        <v>4</v>
      </c>
      <c r="AR31" s="114">
        <f t="shared" si="19"/>
        <v>2</v>
      </c>
      <c r="AS31" s="117">
        <f t="shared" si="20"/>
        <v>7.92</v>
      </c>
      <c r="AT31" s="115" t="str">
        <f t="shared" si="21"/>
        <v>-</v>
      </c>
      <c r="AU31" s="95">
        <f t="shared" si="22"/>
        <v>14.02</v>
      </c>
      <c r="AV31" s="111" t="s">
        <v>73</v>
      </c>
      <c r="AW31" s="106" t="s">
        <v>73</v>
      </c>
      <c r="AX31" s="106" t="s">
        <v>73</v>
      </c>
      <c r="AY31" s="106" t="s">
        <v>73</v>
      </c>
      <c r="AZ31" s="106" t="s">
        <v>73</v>
      </c>
      <c r="BA31" s="118" t="s">
        <v>78</v>
      </c>
      <c r="BB31" s="119"/>
      <c r="BC31" s="110" t="s">
        <v>79</v>
      </c>
      <c r="BD31" s="105"/>
      <c r="BE31" s="118" t="s">
        <v>80</v>
      </c>
      <c r="BF31" s="105"/>
      <c r="BG31" s="106" t="s">
        <v>82</v>
      </c>
      <c r="BH31" s="106"/>
      <c r="BI31" s="106"/>
      <c r="BJ31" s="110"/>
      <c r="BK31" s="111">
        <f t="shared" si="23"/>
        <v>1</v>
      </c>
      <c r="BL31" s="106">
        <f t="shared" si="24"/>
        <v>1</v>
      </c>
      <c r="BM31" s="106">
        <f t="shared" si="25"/>
        <v>1</v>
      </c>
      <c r="BN31" s="106">
        <f t="shared" si="26"/>
        <v>1</v>
      </c>
      <c r="BO31" s="106">
        <f t="shared" si="27"/>
        <v>1</v>
      </c>
      <c r="BP31" s="112">
        <f t="shared" si="28"/>
        <v>4</v>
      </c>
      <c r="BQ31" s="113">
        <f t="shared" si="29"/>
        <v>1.52</v>
      </c>
      <c r="BR31" s="112">
        <f t="shared" si="30"/>
        <v>4</v>
      </c>
      <c r="BS31" s="113">
        <f t="shared" si="31"/>
        <v>0.52</v>
      </c>
      <c r="BT31" s="112">
        <f t="shared" si="32"/>
        <v>4</v>
      </c>
      <c r="BU31" s="114">
        <f t="shared" si="33"/>
        <v>1</v>
      </c>
      <c r="BV31" s="103">
        <f t="shared" si="34"/>
        <v>3.04</v>
      </c>
      <c r="BW31" s="120" t="str">
        <f t="shared" si="35"/>
        <v>-</v>
      </c>
      <c r="BX31" s="118"/>
    </row>
    <row r="32" spans="1:76" ht="30" customHeight="1" x14ac:dyDescent="0.25">
      <c r="A32" s="126" t="s">
        <v>191</v>
      </c>
      <c r="B32" s="127" t="s">
        <v>191</v>
      </c>
      <c r="C32" s="101" t="s">
        <v>182</v>
      </c>
      <c r="D32" s="102" t="s">
        <v>72</v>
      </c>
      <c r="E32" s="103">
        <f t="shared" si="0"/>
        <v>17.059999999999999</v>
      </c>
      <c r="F32" s="104">
        <f>RANK(Tabelle1[[#This Row],[Summarized Points 1-3 Iteration]],$E$25:$E$62,0)</f>
        <v>5</v>
      </c>
      <c r="G32" s="105" t="s">
        <v>73</v>
      </c>
      <c r="H32" s="106" t="s">
        <v>73</v>
      </c>
      <c r="I32" s="106" t="s">
        <v>73</v>
      </c>
      <c r="J32" s="107" t="s">
        <v>73</v>
      </c>
      <c r="K32" s="107"/>
      <c r="L32" s="108">
        <v>11</v>
      </c>
      <c r="M32" s="108"/>
      <c r="N32" s="109" t="s">
        <v>74</v>
      </c>
      <c r="O32" s="109"/>
      <c r="P32" s="106"/>
      <c r="Q32" s="110"/>
      <c r="R32" s="111">
        <f t="shared" si="1"/>
        <v>1</v>
      </c>
      <c r="S32" s="106">
        <f t="shared" si="2"/>
        <v>1</v>
      </c>
      <c r="T32" s="106">
        <f t="shared" si="3"/>
        <v>1</v>
      </c>
      <c r="U32" s="112">
        <f t="shared" si="4"/>
        <v>4</v>
      </c>
      <c r="V32" s="113">
        <f t="shared" si="5"/>
        <v>2.2400000000000002</v>
      </c>
      <c r="W32" s="112">
        <f t="shared" si="6"/>
        <v>2</v>
      </c>
      <c r="X32" s="113">
        <f t="shared" si="7"/>
        <v>1.62</v>
      </c>
      <c r="Y32" s="112">
        <f t="shared" si="8"/>
        <v>4</v>
      </c>
      <c r="Z32" s="114">
        <f t="shared" si="9"/>
        <v>2.2400000000000002</v>
      </c>
      <c r="AA32" s="103">
        <f t="shared" si="10"/>
        <v>6.1000000000000005</v>
      </c>
      <c r="AB32" s="115" t="str">
        <f t="shared" si="11"/>
        <v>-</v>
      </c>
      <c r="AC32" s="105" t="s">
        <v>73</v>
      </c>
      <c r="AD32" s="106" t="s">
        <v>73</v>
      </c>
      <c r="AE32" s="116" t="s">
        <v>75</v>
      </c>
      <c r="AF32" s="106"/>
      <c r="AG32" s="116" t="s">
        <v>76</v>
      </c>
      <c r="AH32" s="106"/>
      <c r="AI32" s="106" t="s">
        <v>77</v>
      </c>
      <c r="AJ32" s="110"/>
      <c r="AK32" s="111">
        <f t="shared" si="12"/>
        <v>1</v>
      </c>
      <c r="AL32" s="106">
        <f t="shared" si="13"/>
        <v>1</v>
      </c>
      <c r="AM32" s="112">
        <f t="shared" si="14"/>
        <v>4</v>
      </c>
      <c r="AN32" s="113">
        <f t="shared" si="15"/>
        <v>3.24</v>
      </c>
      <c r="AO32" s="112">
        <f t="shared" si="16"/>
        <v>4</v>
      </c>
      <c r="AP32" s="113">
        <f t="shared" si="17"/>
        <v>2.68</v>
      </c>
      <c r="AQ32" s="112">
        <f t="shared" si="18"/>
        <v>4</v>
      </c>
      <c r="AR32" s="114">
        <f t="shared" si="19"/>
        <v>2</v>
      </c>
      <c r="AS32" s="117">
        <f t="shared" si="20"/>
        <v>7.92</v>
      </c>
      <c r="AT32" s="115" t="str">
        <f t="shared" si="21"/>
        <v>-</v>
      </c>
      <c r="AU32" s="95">
        <f t="shared" si="22"/>
        <v>14.02</v>
      </c>
      <c r="AV32" s="111" t="s">
        <v>73</v>
      </c>
      <c r="AW32" s="106" t="s">
        <v>73</v>
      </c>
      <c r="AX32" s="106" t="s">
        <v>73</v>
      </c>
      <c r="AY32" s="106" t="s">
        <v>73</v>
      </c>
      <c r="AZ32" s="106" t="s">
        <v>73</v>
      </c>
      <c r="BA32" s="118" t="s">
        <v>78</v>
      </c>
      <c r="BB32" s="119"/>
      <c r="BC32" s="110" t="s">
        <v>79</v>
      </c>
      <c r="BD32" s="105"/>
      <c r="BE32" s="118" t="s">
        <v>80</v>
      </c>
      <c r="BF32" s="105"/>
      <c r="BG32" s="106" t="s">
        <v>82</v>
      </c>
      <c r="BH32" s="106"/>
      <c r="BI32" s="106"/>
      <c r="BJ32" s="110"/>
      <c r="BK32" s="111">
        <f t="shared" si="23"/>
        <v>1</v>
      </c>
      <c r="BL32" s="106">
        <f t="shared" si="24"/>
        <v>1</v>
      </c>
      <c r="BM32" s="106">
        <f t="shared" si="25"/>
        <v>1</v>
      </c>
      <c r="BN32" s="106">
        <f t="shared" si="26"/>
        <v>1</v>
      </c>
      <c r="BO32" s="106">
        <f t="shared" si="27"/>
        <v>1</v>
      </c>
      <c r="BP32" s="112">
        <f t="shared" si="28"/>
        <v>4</v>
      </c>
      <c r="BQ32" s="113">
        <f t="shared" si="29"/>
        <v>1.52</v>
      </c>
      <c r="BR32" s="112">
        <f t="shared" si="30"/>
        <v>4</v>
      </c>
      <c r="BS32" s="113">
        <f t="shared" si="31"/>
        <v>0.52</v>
      </c>
      <c r="BT32" s="112">
        <f t="shared" si="32"/>
        <v>4</v>
      </c>
      <c r="BU32" s="114">
        <f t="shared" si="33"/>
        <v>1</v>
      </c>
      <c r="BV32" s="103">
        <f t="shared" si="34"/>
        <v>3.04</v>
      </c>
      <c r="BW32" s="120" t="str">
        <f t="shared" si="35"/>
        <v>-</v>
      </c>
      <c r="BX32" s="118"/>
    </row>
    <row r="33" spans="1:76" ht="30" customHeight="1" x14ac:dyDescent="0.25">
      <c r="A33" s="126" t="s">
        <v>192</v>
      </c>
      <c r="B33" s="127" t="s">
        <v>193</v>
      </c>
      <c r="C33" s="101" t="s">
        <v>182</v>
      </c>
      <c r="D33" s="102" t="s">
        <v>72</v>
      </c>
      <c r="E33" s="103">
        <f t="shared" si="0"/>
        <v>17.059999999999999</v>
      </c>
      <c r="F33" s="104">
        <f>RANK(Tabelle1[[#This Row],[Summarized Points 1-3 Iteration]],$E$25:$E$62,0)</f>
        <v>5</v>
      </c>
      <c r="G33" s="105" t="s">
        <v>73</v>
      </c>
      <c r="H33" s="106" t="s">
        <v>73</v>
      </c>
      <c r="I33" s="106" t="s">
        <v>73</v>
      </c>
      <c r="J33" s="107" t="s">
        <v>73</v>
      </c>
      <c r="K33" s="107"/>
      <c r="L33" s="108">
        <v>9</v>
      </c>
      <c r="M33" s="108"/>
      <c r="N33" s="109" t="s">
        <v>74</v>
      </c>
      <c r="O33" s="109"/>
      <c r="P33" s="106"/>
      <c r="Q33" s="110"/>
      <c r="R33" s="111">
        <f t="shared" si="1"/>
        <v>1</v>
      </c>
      <c r="S33" s="106">
        <f t="shared" si="2"/>
        <v>1</v>
      </c>
      <c r="T33" s="106">
        <f t="shared" si="3"/>
        <v>1</v>
      </c>
      <c r="U33" s="112">
        <f t="shared" si="4"/>
        <v>4</v>
      </c>
      <c r="V33" s="113">
        <f t="shared" si="5"/>
        <v>2.2400000000000002</v>
      </c>
      <c r="W33" s="112">
        <f t="shared" si="6"/>
        <v>2</v>
      </c>
      <c r="X33" s="113">
        <f t="shared" si="7"/>
        <v>1.62</v>
      </c>
      <c r="Y33" s="112">
        <f t="shared" si="8"/>
        <v>4</v>
      </c>
      <c r="Z33" s="114">
        <f t="shared" si="9"/>
        <v>2.2400000000000002</v>
      </c>
      <c r="AA33" s="103">
        <f t="shared" si="10"/>
        <v>6.1000000000000005</v>
      </c>
      <c r="AB33" s="115" t="str">
        <f t="shared" si="11"/>
        <v>-</v>
      </c>
      <c r="AC33" s="105" t="s">
        <v>73</v>
      </c>
      <c r="AD33" s="106" t="s">
        <v>73</v>
      </c>
      <c r="AE33" s="116" t="s">
        <v>75</v>
      </c>
      <c r="AF33" s="106"/>
      <c r="AG33" s="116" t="s">
        <v>76</v>
      </c>
      <c r="AH33" s="106"/>
      <c r="AI33" s="106" t="s">
        <v>77</v>
      </c>
      <c r="AJ33" s="110"/>
      <c r="AK33" s="111">
        <f t="shared" si="12"/>
        <v>1</v>
      </c>
      <c r="AL33" s="106">
        <f t="shared" si="13"/>
        <v>1</v>
      </c>
      <c r="AM33" s="112">
        <f t="shared" si="14"/>
        <v>4</v>
      </c>
      <c r="AN33" s="113">
        <f t="shared" si="15"/>
        <v>3.24</v>
      </c>
      <c r="AO33" s="112">
        <f t="shared" si="16"/>
        <v>4</v>
      </c>
      <c r="AP33" s="113">
        <f t="shared" si="17"/>
        <v>2.68</v>
      </c>
      <c r="AQ33" s="112">
        <f t="shared" si="18"/>
        <v>4</v>
      </c>
      <c r="AR33" s="114">
        <f t="shared" si="19"/>
        <v>2</v>
      </c>
      <c r="AS33" s="117">
        <f t="shared" si="20"/>
        <v>7.92</v>
      </c>
      <c r="AT33" s="115" t="str">
        <f t="shared" si="21"/>
        <v>-</v>
      </c>
      <c r="AU33" s="95">
        <f t="shared" si="22"/>
        <v>14.02</v>
      </c>
      <c r="AV33" s="111" t="s">
        <v>73</v>
      </c>
      <c r="AW33" s="106" t="s">
        <v>73</v>
      </c>
      <c r="AX33" s="106" t="s">
        <v>73</v>
      </c>
      <c r="AY33" s="106" t="s">
        <v>73</v>
      </c>
      <c r="AZ33" s="106" t="s">
        <v>73</v>
      </c>
      <c r="BA33" s="118" t="s">
        <v>78</v>
      </c>
      <c r="BB33" s="119"/>
      <c r="BC33" s="110" t="s">
        <v>79</v>
      </c>
      <c r="BD33" s="105"/>
      <c r="BE33" s="118" t="s">
        <v>80</v>
      </c>
      <c r="BF33" s="105"/>
      <c r="BG33" s="106" t="s">
        <v>82</v>
      </c>
      <c r="BH33" s="106"/>
      <c r="BI33" s="106"/>
      <c r="BJ33" s="110"/>
      <c r="BK33" s="111">
        <f t="shared" si="23"/>
        <v>1</v>
      </c>
      <c r="BL33" s="106">
        <f t="shared" si="24"/>
        <v>1</v>
      </c>
      <c r="BM33" s="106">
        <f t="shared" si="25"/>
        <v>1</v>
      </c>
      <c r="BN33" s="106">
        <f t="shared" si="26"/>
        <v>1</v>
      </c>
      <c r="BO33" s="106">
        <f t="shared" si="27"/>
        <v>1</v>
      </c>
      <c r="BP33" s="112">
        <f t="shared" si="28"/>
        <v>4</v>
      </c>
      <c r="BQ33" s="113">
        <f t="shared" si="29"/>
        <v>1.52</v>
      </c>
      <c r="BR33" s="112">
        <f t="shared" si="30"/>
        <v>4</v>
      </c>
      <c r="BS33" s="113">
        <f t="shared" si="31"/>
        <v>0.52</v>
      </c>
      <c r="BT33" s="112">
        <f t="shared" si="32"/>
        <v>4</v>
      </c>
      <c r="BU33" s="114">
        <f t="shared" si="33"/>
        <v>1</v>
      </c>
      <c r="BV33" s="103">
        <f t="shared" si="34"/>
        <v>3.04</v>
      </c>
      <c r="BW33" s="120" t="str">
        <f t="shared" si="35"/>
        <v>-</v>
      </c>
      <c r="BX33" s="118"/>
    </row>
    <row r="34" spans="1:76" ht="30" customHeight="1" x14ac:dyDescent="0.25">
      <c r="A34" s="99" t="s">
        <v>194</v>
      </c>
      <c r="B34" s="100" t="s">
        <v>195</v>
      </c>
      <c r="C34" s="101" t="s">
        <v>179</v>
      </c>
      <c r="D34" s="102" t="s">
        <v>72</v>
      </c>
      <c r="E34" s="103">
        <f t="shared" si="0"/>
        <v>17.059999999999999</v>
      </c>
      <c r="F34" s="104">
        <f>RANK(Tabelle1[[#This Row],[Summarized Points 1-3 Iteration]],$E$25:$E$62,0)</f>
        <v>5</v>
      </c>
      <c r="G34" s="105" t="s">
        <v>73</v>
      </c>
      <c r="H34" s="106" t="s">
        <v>73</v>
      </c>
      <c r="I34" s="106" t="s">
        <v>73</v>
      </c>
      <c r="J34" s="107" t="s">
        <v>73</v>
      </c>
      <c r="K34" s="107"/>
      <c r="L34" s="108">
        <v>9</v>
      </c>
      <c r="M34" s="108"/>
      <c r="N34" s="109" t="s">
        <v>74</v>
      </c>
      <c r="O34" s="109"/>
      <c r="P34" s="106"/>
      <c r="Q34" s="110"/>
      <c r="R34" s="111">
        <f t="shared" si="1"/>
        <v>1</v>
      </c>
      <c r="S34" s="106">
        <f t="shared" si="2"/>
        <v>1</v>
      </c>
      <c r="T34" s="106">
        <f t="shared" si="3"/>
        <v>1</v>
      </c>
      <c r="U34" s="112">
        <f t="shared" si="4"/>
        <v>4</v>
      </c>
      <c r="V34" s="113">
        <f t="shared" si="5"/>
        <v>2.2400000000000002</v>
      </c>
      <c r="W34" s="112">
        <f t="shared" si="6"/>
        <v>2</v>
      </c>
      <c r="X34" s="113">
        <f t="shared" si="7"/>
        <v>1.62</v>
      </c>
      <c r="Y34" s="112">
        <f t="shared" si="8"/>
        <v>4</v>
      </c>
      <c r="Z34" s="114">
        <f t="shared" si="9"/>
        <v>2.2400000000000002</v>
      </c>
      <c r="AA34" s="103">
        <f t="shared" si="10"/>
        <v>6.1000000000000005</v>
      </c>
      <c r="AB34" s="115" t="str">
        <f t="shared" si="11"/>
        <v>-</v>
      </c>
      <c r="AC34" s="105" t="s">
        <v>73</v>
      </c>
      <c r="AD34" s="106" t="s">
        <v>73</v>
      </c>
      <c r="AE34" s="116" t="s">
        <v>75</v>
      </c>
      <c r="AF34" s="106"/>
      <c r="AG34" s="116" t="s">
        <v>76</v>
      </c>
      <c r="AH34" s="106"/>
      <c r="AI34" s="106" t="s">
        <v>77</v>
      </c>
      <c r="AJ34" s="110"/>
      <c r="AK34" s="111">
        <f t="shared" si="12"/>
        <v>1</v>
      </c>
      <c r="AL34" s="106">
        <f t="shared" si="13"/>
        <v>1</v>
      </c>
      <c r="AM34" s="112">
        <f t="shared" si="14"/>
        <v>4</v>
      </c>
      <c r="AN34" s="113">
        <f t="shared" si="15"/>
        <v>3.24</v>
      </c>
      <c r="AO34" s="112">
        <f t="shared" si="16"/>
        <v>4</v>
      </c>
      <c r="AP34" s="113">
        <f t="shared" si="17"/>
        <v>2.68</v>
      </c>
      <c r="AQ34" s="112">
        <f t="shared" si="18"/>
        <v>4</v>
      </c>
      <c r="AR34" s="114">
        <f t="shared" si="19"/>
        <v>2</v>
      </c>
      <c r="AS34" s="117">
        <f t="shared" si="20"/>
        <v>7.92</v>
      </c>
      <c r="AT34" s="115" t="str">
        <f t="shared" si="21"/>
        <v>-</v>
      </c>
      <c r="AU34" s="95">
        <f t="shared" si="22"/>
        <v>14.02</v>
      </c>
      <c r="AV34" s="111" t="s">
        <v>73</v>
      </c>
      <c r="AW34" s="106" t="s">
        <v>73</v>
      </c>
      <c r="AX34" s="106" t="s">
        <v>73</v>
      </c>
      <c r="AY34" s="106" t="s">
        <v>73</v>
      </c>
      <c r="AZ34" s="106" t="s">
        <v>73</v>
      </c>
      <c r="BA34" s="118" t="s">
        <v>78</v>
      </c>
      <c r="BB34" s="119"/>
      <c r="BC34" s="110" t="s">
        <v>79</v>
      </c>
      <c r="BD34" s="105"/>
      <c r="BE34" s="118" t="s">
        <v>80</v>
      </c>
      <c r="BF34" s="105"/>
      <c r="BG34" s="106" t="s">
        <v>82</v>
      </c>
      <c r="BH34" s="106"/>
      <c r="BI34" s="106"/>
      <c r="BJ34" s="110"/>
      <c r="BK34" s="111">
        <f t="shared" si="23"/>
        <v>1</v>
      </c>
      <c r="BL34" s="106">
        <f t="shared" si="24"/>
        <v>1</v>
      </c>
      <c r="BM34" s="106">
        <f t="shared" si="25"/>
        <v>1</v>
      </c>
      <c r="BN34" s="106">
        <f t="shared" si="26"/>
        <v>1</v>
      </c>
      <c r="BO34" s="106">
        <f t="shared" si="27"/>
        <v>1</v>
      </c>
      <c r="BP34" s="112">
        <f t="shared" si="28"/>
        <v>4</v>
      </c>
      <c r="BQ34" s="113">
        <f t="shared" si="29"/>
        <v>1.52</v>
      </c>
      <c r="BR34" s="112">
        <f t="shared" si="30"/>
        <v>4</v>
      </c>
      <c r="BS34" s="113">
        <f t="shared" si="31"/>
        <v>0.52</v>
      </c>
      <c r="BT34" s="112">
        <f t="shared" si="32"/>
        <v>4</v>
      </c>
      <c r="BU34" s="114">
        <f t="shared" si="33"/>
        <v>1</v>
      </c>
      <c r="BV34" s="103">
        <f t="shared" si="34"/>
        <v>3.04</v>
      </c>
      <c r="BW34" s="120" t="str">
        <f t="shared" si="35"/>
        <v>-</v>
      </c>
      <c r="BX34" s="118"/>
    </row>
    <row r="35" spans="1:76" ht="30" customHeight="1" x14ac:dyDescent="0.25">
      <c r="A35" s="99" t="s">
        <v>196</v>
      </c>
      <c r="B35" s="100" t="s">
        <v>197</v>
      </c>
      <c r="C35" s="101" t="s">
        <v>188</v>
      </c>
      <c r="D35" s="102" t="s">
        <v>72</v>
      </c>
      <c r="E35" s="103">
        <f t="shared" si="0"/>
        <v>16.559999999999999</v>
      </c>
      <c r="F35" s="104">
        <f>RANK(Tabelle1[[#This Row],[Summarized Points 1-3 Iteration]],$E$25:$E$62,0)</f>
        <v>11</v>
      </c>
      <c r="G35" s="105" t="s">
        <v>73</v>
      </c>
      <c r="H35" s="106" t="s">
        <v>73</v>
      </c>
      <c r="I35" s="106" t="s">
        <v>73</v>
      </c>
      <c r="J35" s="107" t="s">
        <v>73</v>
      </c>
      <c r="K35" s="107"/>
      <c r="L35" s="108">
        <v>11</v>
      </c>
      <c r="M35" s="108"/>
      <c r="N35" s="109" t="s">
        <v>74</v>
      </c>
      <c r="O35" s="109"/>
      <c r="P35" s="106"/>
      <c r="Q35" s="110"/>
      <c r="R35" s="111">
        <f t="shared" si="1"/>
        <v>1</v>
      </c>
      <c r="S35" s="106">
        <f t="shared" si="2"/>
        <v>1</v>
      </c>
      <c r="T35" s="106">
        <f t="shared" si="3"/>
        <v>1</v>
      </c>
      <c r="U35" s="112">
        <f t="shared" si="4"/>
        <v>4</v>
      </c>
      <c r="V35" s="113">
        <f t="shared" si="5"/>
        <v>2.2400000000000002</v>
      </c>
      <c r="W35" s="112">
        <f t="shared" si="6"/>
        <v>2</v>
      </c>
      <c r="X35" s="113">
        <f t="shared" si="7"/>
        <v>1.62</v>
      </c>
      <c r="Y35" s="112">
        <f t="shared" si="8"/>
        <v>4</v>
      </c>
      <c r="Z35" s="114">
        <f t="shared" si="9"/>
        <v>2.2400000000000002</v>
      </c>
      <c r="AA35" s="103">
        <f t="shared" si="10"/>
        <v>6.1000000000000005</v>
      </c>
      <c r="AB35" s="115" t="str">
        <f t="shared" si="11"/>
        <v>-</v>
      </c>
      <c r="AC35" s="105" t="s">
        <v>73</v>
      </c>
      <c r="AD35" s="106" t="s">
        <v>73</v>
      </c>
      <c r="AE35" s="116" t="s">
        <v>75</v>
      </c>
      <c r="AF35" s="106"/>
      <c r="AG35" s="116" t="s">
        <v>76</v>
      </c>
      <c r="AH35" s="106"/>
      <c r="AI35" s="106" t="s">
        <v>77</v>
      </c>
      <c r="AJ35" s="110"/>
      <c r="AK35" s="111">
        <f t="shared" si="12"/>
        <v>1</v>
      </c>
      <c r="AL35" s="106">
        <f t="shared" si="13"/>
        <v>1</v>
      </c>
      <c r="AM35" s="112">
        <f t="shared" si="14"/>
        <v>4</v>
      </c>
      <c r="AN35" s="113">
        <f t="shared" si="15"/>
        <v>3.24</v>
      </c>
      <c r="AO35" s="112">
        <f t="shared" si="16"/>
        <v>4</v>
      </c>
      <c r="AP35" s="113">
        <f t="shared" si="17"/>
        <v>2.68</v>
      </c>
      <c r="AQ35" s="112">
        <f t="shared" si="18"/>
        <v>4</v>
      </c>
      <c r="AR35" s="114">
        <f t="shared" si="19"/>
        <v>2</v>
      </c>
      <c r="AS35" s="117">
        <f t="shared" si="20"/>
        <v>7.92</v>
      </c>
      <c r="AT35" s="115" t="str">
        <f t="shared" si="21"/>
        <v>-</v>
      </c>
      <c r="AU35" s="95">
        <f t="shared" si="22"/>
        <v>14.02</v>
      </c>
      <c r="AV35" s="111" t="s">
        <v>73</v>
      </c>
      <c r="AW35" s="106" t="s">
        <v>73</v>
      </c>
      <c r="AX35" s="106" t="s">
        <v>73</v>
      </c>
      <c r="AY35" s="106" t="s">
        <v>73</v>
      </c>
      <c r="AZ35" s="106" t="s">
        <v>73</v>
      </c>
      <c r="BA35" s="118" t="s">
        <v>78</v>
      </c>
      <c r="BB35" s="119"/>
      <c r="BC35" s="110" t="s">
        <v>79</v>
      </c>
      <c r="BD35" s="105"/>
      <c r="BE35" s="118" t="s">
        <v>89</v>
      </c>
      <c r="BF35" s="105"/>
      <c r="BG35" s="106" t="s">
        <v>98</v>
      </c>
      <c r="BH35" s="106"/>
      <c r="BI35" s="106"/>
      <c r="BJ35" s="110"/>
      <c r="BK35" s="111">
        <f t="shared" si="23"/>
        <v>1</v>
      </c>
      <c r="BL35" s="106">
        <f t="shared" si="24"/>
        <v>1</v>
      </c>
      <c r="BM35" s="106">
        <f t="shared" si="25"/>
        <v>1</v>
      </c>
      <c r="BN35" s="106">
        <f t="shared" si="26"/>
        <v>1</v>
      </c>
      <c r="BO35" s="106">
        <f t="shared" si="27"/>
        <v>1</v>
      </c>
      <c r="BP35" s="112">
        <f t="shared" si="28"/>
        <v>4</v>
      </c>
      <c r="BQ35" s="113">
        <f t="shared" si="29"/>
        <v>1.52</v>
      </c>
      <c r="BR35" s="112">
        <f t="shared" si="30"/>
        <v>4</v>
      </c>
      <c r="BS35" s="113">
        <f t="shared" si="31"/>
        <v>0.52</v>
      </c>
      <c r="BT35" s="112">
        <f t="shared" si="32"/>
        <v>2</v>
      </c>
      <c r="BU35" s="114">
        <f t="shared" si="33"/>
        <v>0.5</v>
      </c>
      <c r="BV35" s="103">
        <f t="shared" si="34"/>
        <v>2.54</v>
      </c>
      <c r="BW35" s="120" t="str">
        <f t="shared" si="35"/>
        <v>-</v>
      </c>
      <c r="BX35" s="118"/>
    </row>
    <row r="36" spans="1:76" ht="30" customHeight="1" x14ac:dyDescent="0.25">
      <c r="A36" s="123" t="s">
        <v>177</v>
      </c>
      <c r="B36" s="124" t="s">
        <v>187</v>
      </c>
      <c r="C36" s="101" t="s">
        <v>182</v>
      </c>
      <c r="D36" s="102" t="s">
        <v>72</v>
      </c>
      <c r="E36" s="103">
        <f t="shared" si="0"/>
        <v>16.53</v>
      </c>
      <c r="F36" s="104">
        <f>RANK(Tabelle1[[#This Row],[Summarized Points 1-3 Iteration]],$E$25:$E$62,0)</f>
        <v>12</v>
      </c>
      <c r="G36" s="105" t="s">
        <v>73</v>
      </c>
      <c r="H36" s="106" t="s">
        <v>73</v>
      </c>
      <c r="I36" s="106" t="s">
        <v>73</v>
      </c>
      <c r="J36" s="107" t="s">
        <v>73</v>
      </c>
      <c r="K36" s="107"/>
      <c r="L36" s="108">
        <v>12</v>
      </c>
      <c r="M36" s="108"/>
      <c r="N36" s="109" t="s">
        <v>74</v>
      </c>
      <c r="O36" s="109"/>
      <c r="P36" s="106"/>
      <c r="Q36" s="110"/>
      <c r="R36" s="111">
        <f t="shared" si="1"/>
        <v>1</v>
      </c>
      <c r="S36" s="106">
        <f t="shared" si="2"/>
        <v>1</v>
      </c>
      <c r="T36" s="106">
        <f t="shared" si="3"/>
        <v>1</v>
      </c>
      <c r="U36" s="112">
        <f t="shared" si="4"/>
        <v>4</v>
      </c>
      <c r="V36" s="113">
        <f t="shared" si="5"/>
        <v>2.2400000000000002</v>
      </c>
      <c r="W36" s="112">
        <f t="shared" si="6"/>
        <v>3</v>
      </c>
      <c r="X36" s="113">
        <f t="shared" si="7"/>
        <v>2.4300000000000002</v>
      </c>
      <c r="Y36" s="112">
        <f t="shared" si="8"/>
        <v>4</v>
      </c>
      <c r="Z36" s="114">
        <f t="shared" si="9"/>
        <v>2.2400000000000002</v>
      </c>
      <c r="AA36" s="103">
        <f t="shared" si="10"/>
        <v>6.91</v>
      </c>
      <c r="AB36" s="115" t="str">
        <f t="shared" si="11"/>
        <v>-</v>
      </c>
      <c r="AC36" s="105" t="s">
        <v>73</v>
      </c>
      <c r="AD36" s="106" t="s">
        <v>73</v>
      </c>
      <c r="AE36" s="116" t="s">
        <v>75</v>
      </c>
      <c r="AF36" s="106"/>
      <c r="AG36" s="116" t="s">
        <v>85</v>
      </c>
      <c r="AH36" s="106"/>
      <c r="AI36" s="106" t="s">
        <v>77</v>
      </c>
      <c r="AJ36" s="110"/>
      <c r="AK36" s="111">
        <f t="shared" si="12"/>
        <v>1</v>
      </c>
      <c r="AL36" s="106">
        <f t="shared" si="13"/>
        <v>1</v>
      </c>
      <c r="AM36" s="112">
        <f t="shared" si="14"/>
        <v>4</v>
      </c>
      <c r="AN36" s="113">
        <f t="shared" si="15"/>
        <v>3.24</v>
      </c>
      <c r="AO36" s="112">
        <f t="shared" si="16"/>
        <v>2</v>
      </c>
      <c r="AP36" s="113">
        <f t="shared" si="17"/>
        <v>1.34</v>
      </c>
      <c r="AQ36" s="112">
        <f t="shared" si="18"/>
        <v>4</v>
      </c>
      <c r="AR36" s="114">
        <f t="shared" si="19"/>
        <v>2</v>
      </c>
      <c r="AS36" s="117">
        <f t="shared" si="20"/>
        <v>6.58</v>
      </c>
      <c r="AT36" s="115" t="str">
        <f t="shared" si="21"/>
        <v>-</v>
      </c>
      <c r="AU36" s="95">
        <f t="shared" si="22"/>
        <v>13.49</v>
      </c>
      <c r="AV36" s="111" t="s">
        <v>73</v>
      </c>
      <c r="AW36" s="106" t="s">
        <v>73</v>
      </c>
      <c r="AX36" s="106" t="s">
        <v>73</v>
      </c>
      <c r="AY36" s="106" t="s">
        <v>73</v>
      </c>
      <c r="AZ36" s="106" t="s">
        <v>73</v>
      </c>
      <c r="BA36" s="118" t="s">
        <v>78</v>
      </c>
      <c r="BB36" s="119"/>
      <c r="BC36" s="110" t="s">
        <v>79</v>
      </c>
      <c r="BD36" s="105"/>
      <c r="BE36" s="118" t="s">
        <v>80</v>
      </c>
      <c r="BF36" s="105"/>
      <c r="BG36" s="106" t="s">
        <v>82</v>
      </c>
      <c r="BH36" s="106"/>
      <c r="BI36" s="106"/>
      <c r="BJ36" s="110"/>
      <c r="BK36" s="111">
        <f t="shared" si="23"/>
        <v>1</v>
      </c>
      <c r="BL36" s="106">
        <f t="shared" si="24"/>
        <v>1</v>
      </c>
      <c r="BM36" s="106">
        <f t="shared" si="25"/>
        <v>1</v>
      </c>
      <c r="BN36" s="106">
        <f t="shared" si="26"/>
        <v>1</v>
      </c>
      <c r="BO36" s="106">
        <f t="shared" si="27"/>
        <v>1</v>
      </c>
      <c r="BP36" s="112">
        <f t="shared" si="28"/>
        <v>4</v>
      </c>
      <c r="BQ36" s="113">
        <f t="shared" si="29"/>
        <v>1.52</v>
      </c>
      <c r="BR36" s="112">
        <f t="shared" si="30"/>
        <v>4</v>
      </c>
      <c r="BS36" s="113">
        <f t="shared" si="31"/>
        <v>0.52</v>
      </c>
      <c r="BT36" s="112">
        <f t="shared" si="32"/>
        <v>4</v>
      </c>
      <c r="BU36" s="114">
        <f t="shared" si="33"/>
        <v>1</v>
      </c>
      <c r="BV36" s="103">
        <f t="shared" si="34"/>
        <v>3.04</v>
      </c>
      <c r="BW36" s="120" t="str">
        <f t="shared" si="35"/>
        <v>-</v>
      </c>
      <c r="BX36" s="118"/>
    </row>
    <row r="37" spans="1:76" ht="30" customHeight="1" x14ac:dyDescent="0.25">
      <c r="A37" s="99" t="s">
        <v>196</v>
      </c>
      <c r="B37" s="100" t="s">
        <v>198</v>
      </c>
      <c r="C37" s="101" t="s">
        <v>199</v>
      </c>
      <c r="D37" s="102" t="s">
        <v>72</v>
      </c>
      <c r="E37" s="103">
        <f t="shared" si="0"/>
        <v>16.53</v>
      </c>
      <c r="F37" s="104">
        <f>RANK(Tabelle1[[#This Row],[Summarized Points 1-3 Iteration]],$E$25:$E$62,0)</f>
        <v>12</v>
      </c>
      <c r="G37" s="105" t="s">
        <v>73</v>
      </c>
      <c r="H37" s="106" t="s">
        <v>73</v>
      </c>
      <c r="I37" s="106" t="s">
        <v>73</v>
      </c>
      <c r="J37" s="107" t="s">
        <v>73</v>
      </c>
      <c r="K37" s="107"/>
      <c r="L37" s="108">
        <v>15</v>
      </c>
      <c r="M37" s="108"/>
      <c r="N37" s="109" t="s">
        <v>74</v>
      </c>
      <c r="O37" s="109"/>
      <c r="P37" s="106"/>
      <c r="Q37" s="110"/>
      <c r="R37" s="111">
        <f t="shared" si="1"/>
        <v>1</v>
      </c>
      <c r="S37" s="106">
        <f t="shared" si="2"/>
        <v>1</v>
      </c>
      <c r="T37" s="106">
        <f t="shared" si="3"/>
        <v>1</v>
      </c>
      <c r="U37" s="112">
        <f t="shared" si="4"/>
        <v>4</v>
      </c>
      <c r="V37" s="113">
        <f t="shared" si="5"/>
        <v>2.2400000000000002</v>
      </c>
      <c r="W37" s="112">
        <f t="shared" si="6"/>
        <v>3</v>
      </c>
      <c r="X37" s="113">
        <f t="shared" si="7"/>
        <v>2.4300000000000002</v>
      </c>
      <c r="Y37" s="112">
        <f t="shared" si="8"/>
        <v>4</v>
      </c>
      <c r="Z37" s="114">
        <f t="shared" si="9"/>
        <v>2.2400000000000002</v>
      </c>
      <c r="AA37" s="103">
        <f t="shared" si="10"/>
        <v>6.91</v>
      </c>
      <c r="AB37" s="115" t="str">
        <f t="shared" si="11"/>
        <v>-</v>
      </c>
      <c r="AC37" s="105" t="s">
        <v>73</v>
      </c>
      <c r="AD37" s="106" t="s">
        <v>73</v>
      </c>
      <c r="AE37" s="116" t="s">
        <v>75</v>
      </c>
      <c r="AF37" s="106"/>
      <c r="AG37" s="116" t="s">
        <v>85</v>
      </c>
      <c r="AH37" s="106"/>
      <c r="AI37" s="106" t="s">
        <v>77</v>
      </c>
      <c r="AJ37" s="110"/>
      <c r="AK37" s="111">
        <f t="shared" si="12"/>
        <v>1</v>
      </c>
      <c r="AL37" s="106">
        <f t="shared" si="13"/>
        <v>1</v>
      </c>
      <c r="AM37" s="112">
        <f t="shared" si="14"/>
        <v>4</v>
      </c>
      <c r="AN37" s="113">
        <f t="shared" si="15"/>
        <v>3.24</v>
      </c>
      <c r="AO37" s="112">
        <f t="shared" si="16"/>
        <v>2</v>
      </c>
      <c r="AP37" s="113">
        <f t="shared" si="17"/>
        <v>1.34</v>
      </c>
      <c r="AQ37" s="112">
        <f t="shared" si="18"/>
        <v>4</v>
      </c>
      <c r="AR37" s="114">
        <f t="shared" si="19"/>
        <v>2</v>
      </c>
      <c r="AS37" s="117">
        <f t="shared" si="20"/>
        <v>6.58</v>
      </c>
      <c r="AT37" s="115" t="str">
        <f t="shared" si="21"/>
        <v>-</v>
      </c>
      <c r="AU37" s="95">
        <f t="shared" si="22"/>
        <v>13.49</v>
      </c>
      <c r="AV37" s="111" t="s">
        <v>73</v>
      </c>
      <c r="AW37" s="106" t="s">
        <v>73</v>
      </c>
      <c r="AX37" s="106" t="s">
        <v>73</v>
      </c>
      <c r="AY37" s="106" t="s">
        <v>73</v>
      </c>
      <c r="AZ37" s="106" t="s">
        <v>73</v>
      </c>
      <c r="BA37" s="118" t="s">
        <v>78</v>
      </c>
      <c r="BB37" s="119"/>
      <c r="BC37" s="110" t="s">
        <v>79</v>
      </c>
      <c r="BD37" s="105"/>
      <c r="BE37" s="118" t="s">
        <v>80</v>
      </c>
      <c r="BF37" s="105"/>
      <c r="BG37" s="106" t="s">
        <v>98</v>
      </c>
      <c r="BH37" s="106"/>
      <c r="BI37" s="106"/>
      <c r="BJ37" s="110"/>
      <c r="BK37" s="111">
        <f t="shared" si="23"/>
        <v>1</v>
      </c>
      <c r="BL37" s="106">
        <f t="shared" si="24"/>
        <v>1</v>
      </c>
      <c r="BM37" s="106">
        <f t="shared" si="25"/>
        <v>1</v>
      </c>
      <c r="BN37" s="106">
        <f t="shared" si="26"/>
        <v>1</v>
      </c>
      <c r="BO37" s="106">
        <f t="shared" si="27"/>
        <v>1</v>
      </c>
      <c r="BP37" s="112">
        <f t="shared" si="28"/>
        <v>4</v>
      </c>
      <c r="BQ37" s="113">
        <f t="shared" si="29"/>
        <v>1.52</v>
      </c>
      <c r="BR37" s="112">
        <f t="shared" si="30"/>
        <v>4</v>
      </c>
      <c r="BS37" s="113">
        <f t="shared" si="31"/>
        <v>0.52</v>
      </c>
      <c r="BT37" s="112">
        <f t="shared" si="32"/>
        <v>4</v>
      </c>
      <c r="BU37" s="114">
        <f t="shared" si="33"/>
        <v>1</v>
      </c>
      <c r="BV37" s="103">
        <f t="shared" si="34"/>
        <v>3.04</v>
      </c>
      <c r="BW37" s="120" t="str">
        <f t="shared" si="35"/>
        <v>-</v>
      </c>
      <c r="BX37" s="118"/>
    </row>
    <row r="38" spans="1:76" ht="30" customHeight="1" x14ac:dyDescent="0.25">
      <c r="A38" s="121" t="s">
        <v>183</v>
      </c>
      <c r="B38" s="122" t="s">
        <v>200</v>
      </c>
      <c r="C38" s="101" t="s">
        <v>188</v>
      </c>
      <c r="D38" s="102" t="s">
        <v>72</v>
      </c>
      <c r="E38" s="103">
        <f t="shared" si="0"/>
        <v>16.059999999999999</v>
      </c>
      <c r="F38" s="104">
        <f>RANK(Tabelle1[[#This Row],[Summarized Points 1-3 Iteration]],$E$25:$E$62,0)</f>
        <v>14</v>
      </c>
      <c r="G38" s="105" t="s">
        <v>73</v>
      </c>
      <c r="H38" s="106" t="s">
        <v>73</v>
      </c>
      <c r="I38" s="106" t="s">
        <v>73</v>
      </c>
      <c r="J38" s="107" t="s">
        <v>73</v>
      </c>
      <c r="K38" s="107"/>
      <c r="L38" s="108">
        <v>9</v>
      </c>
      <c r="M38" s="108"/>
      <c r="N38" s="109" t="s">
        <v>74</v>
      </c>
      <c r="O38" s="109"/>
      <c r="P38" s="106"/>
      <c r="Q38" s="110"/>
      <c r="R38" s="111">
        <f t="shared" si="1"/>
        <v>1</v>
      </c>
      <c r="S38" s="106">
        <f t="shared" si="2"/>
        <v>1</v>
      </c>
      <c r="T38" s="106">
        <f t="shared" si="3"/>
        <v>1</v>
      </c>
      <c r="U38" s="112">
        <f t="shared" si="4"/>
        <v>4</v>
      </c>
      <c r="V38" s="113">
        <f t="shared" si="5"/>
        <v>2.2400000000000002</v>
      </c>
      <c r="W38" s="112">
        <f t="shared" si="6"/>
        <v>2</v>
      </c>
      <c r="X38" s="113">
        <f t="shared" si="7"/>
        <v>1.62</v>
      </c>
      <c r="Y38" s="112">
        <f t="shared" si="8"/>
        <v>4</v>
      </c>
      <c r="Z38" s="114">
        <f t="shared" si="9"/>
        <v>2.2400000000000002</v>
      </c>
      <c r="AA38" s="103">
        <f t="shared" si="10"/>
        <v>6.1000000000000005</v>
      </c>
      <c r="AB38" s="115" t="str">
        <f t="shared" si="11"/>
        <v>-</v>
      </c>
      <c r="AC38" s="105" t="s">
        <v>73</v>
      </c>
      <c r="AD38" s="106" t="s">
        <v>73</v>
      </c>
      <c r="AE38" s="116" t="s">
        <v>75</v>
      </c>
      <c r="AF38" s="106"/>
      <c r="AG38" s="116" t="s">
        <v>76</v>
      </c>
      <c r="AH38" s="106"/>
      <c r="AI38" s="106" t="s">
        <v>77</v>
      </c>
      <c r="AJ38" s="110"/>
      <c r="AK38" s="111">
        <f t="shared" si="12"/>
        <v>1</v>
      </c>
      <c r="AL38" s="106">
        <f t="shared" si="13"/>
        <v>1</v>
      </c>
      <c r="AM38" s="112">
        <f t="shared" si="14"/>
        <v>4</v>
      </c>
      <c r="AN38" s="113">
        <f t="shared" si="15"/>
        <v>3.24</v>
      </c>
      <c r="AO38" s="112">
        <f t="shared" si="16"/>
        <v>4</v>
      </c>
      <c r="AP38" s="113">
        <f t="shared" si="17"/>
        <v>2.68</v>
      </c>
      <c r="AQ38" s="112">
        <f t="shared" si="18"/>
        <v>4</v>
      </c>
      <c r="AR38" s="114">
        <f t="shared" si="19"/>
        <v>2</v>
      </c>
      <c r="AS38" s="117">
        <f t="shared" si="20"/>
        <v>7.92</v>
      </c>
      <c r="AT38" s="115" t="str">
        <f t="shared" si="21"/>
        <v>-</v>
      </c>
      <c r="AU38" s="95">
        <f t="shared" si="22"/>
        <v>14.02</v>
      </c>
      <c r="AV38" s="111" t="s">
        <v>73</v>
      </c>
      <c r="AW38" s="106" t="s">
        <v>73</v>
      </c>
      <c r="AX38" s="106" t="s">
        <v>73</v>
      </c>
      <c r="AY38" s="106" t="s">
        <v>73</v>
      </c>
      <c r="AZ38" s="106" t="s">
        <v>73</v>
      </c>
      <c r="BA38" s="118" t="s">
        <v>78</v>
      </c>
      <c r="BB38" s="119"/>
      <c r="BC38" s="110" t="s">
        <v>79</v>
      </c>
      <c r="BD38" s="105"/>
      <c r="BE38" s="118" t="s">
        <v>97</v>
      </c>
      <c r="BF38" s="105"/>
      <c r="BG38" s="106" t="s">
        <v>98</v>
      </c>
      <c r="BH38" s="106"/>
      <c r="BI38" s="106"/>
      <c r="BJ38" s="110"/>
      <c r="BK38" s="111">
        <f t="shared" si="23"/>
        <v>1</v>
      </c>
      <c r="BL38" s="106">
        <f t="shared" si="24"/>
        <v>1</v>
      </c>
      <c r="BM38" s="106">
        <f t="shared" si="25"/>
        <v>1</v>
      </c>
      <c r="BN38" s="106">
        <f t="shared" si="26"/>
        <v>1</v>
      </c>
      <c r="BO38" s="106">
        <f t="shared" si="27"/>
        <v>1</v>
      </c>
      <c r="BP38" s="112">
        <f t="shared" si="28"/>
        <v>4</v>
      </c>
      <c r="BQ38" s="113">
        <f t="shared" si="29"/>
        <v>1.52</v>
      </c>
      <c r="BR38" s="112">
        <f t="shared" si="30"/>
        <v>4</v>
      </c>
      <c r="BS38" s="113">
        <f t="shared" si="31"/>
        <v>0.52</v>
      </c>
      <c r="BT38" s="112">
        <f t="shared" si="32"/>
        <v>0</v>
      </c>
      <c r="BU38" s="114">
        <f t="shared" si="33"/>
        <v>0</v>
      </c>
      <c r="BV38" s="103">
        <f t="shared" si="34"/>
        <v>2.04</v>
      </c>
      <c r="BW38" s="120" t="str">
        <f t="shared" si="35"/>
        <v>-</v>
      </c>
      <c r="BX38" s="118"/>
    </row>
    <row r="39" spans="1:76" ht="30" customHeight="1" x14ac:dyDescent="0.25">
      <c r="A39" s="121" t="s">
        <v>183</v>
      </c>
      <c r="B39" s="122" t="s">
        <v>201</v>
      </c>
      <c r="C39" s="101" t="s">
        <v>188</v>
      </c>
      <c r="D39" s="102" t="s">
        <v>72</v>
      </c>
      <c r="E39" s="103">
        <f t="shared" si="0"/>
        <v>15.799999999999999</v>
      </c>
      <c r="F39" s="104">
        <f>RANK(Tabelle1[[#This Row],[Summarized Points 1-3 Iteration]],$E$25:$E$62,0)</f>
        <v>15</v>
      </c>
      <c r="G39" s="105" t="s">
        <v>73</v>
      </c>
      <c r="H39" s="106" t="s">
        <v>73</v>
      </c>
      <c r="I39" s="106" t="s">
        <v>73</v>
      </c>
      <c r="J39" s="107" t="s">
        <v>73</v>
      </c>
      <c r="K39" s="107"/>
      <c r="L39" s="108">
        <v>9</v>
      </c>
      <c r="M39" s="108"/>
      <c r="N39" s="109" t="s">
        <v>74</v>
      </c>
      <c r="O39" s="109"/>
      <c r="P39" s="106"/>
      <c r="Q39" s="110"/>
      <c r="R39" s="111">
        <f t="shared" si="1"/>
        <v>1</v>
      </c>
      <c r="S39" s="106">
        <f t="shared" si="2"/>
        <v>1</v>
      </c>
      <c r="T39" s="106">
        <f t="shared" si="3"/>
        <v>1</v>
      </c>
      <c r="U39" s="112">
        <f t="shared" si="4"/>
        <v>4</v>
      </c>
      <c r="V39" s="113">
        <f t="shared" si="5"/>
        <v>2.2400000000000002</v>
      </c>
      <c r="W39" s="112">
        <f t="shared" si="6"/>
        <v>2</v>
      </c>
      <c r="X39" s="113">
        <f t="shared" si="7"/>
        <v>1.62</v>
      </c>
      <c r="Y39" s="112">
        <f t="shared" si="8"/>
        <v>4</v>
      </c>
      <c r="Z39" s="114">
        <f t="shared" si="9"/>
        <v>2.2400000000000002</v>
      </c>
      <c r="AA39" s="103">
        <f t="shared" si="10"/>
        <v>6.1000000000000005</v>
      </c>
      <c r="AB39" s="115" t="str">
        <f t="shared" si="11"/>
        <v>-</v>
      </c>
      <c r="AC39" s="105" t="s">
        <v>73</v>
      </c>
      <c r="AD39" s="106" t="s">
        <v>73</v>
      </c>
      <c r="AE39" s="116" t="s">
        <v>75</v>
      </c>
      <c r="AF39" s="106"/>
      <c r="AG39" s="116" t="s">
        <v>76</v>
      </c>
      <c r="AH39" s="106"/>
      <c r="AI39" s="106" t="s">
        <v>77</v>
      </c>
      <c r="AJ39" s="110"/>
      <c r="AK39" s="111">
        <f t="shared" si="12"/>
        <v>1</v>
      </c>
      <c r="AL39" s="106">
        <f t="shared" si="13"/>
        <v>1</v>
      </c>
      <c r="AM39" s="112">
        <f t="shared" si="14"/>
        <v>4</v>
      </c>
      <c r="AN39" s="113">
        <f t="shared" si="15"/>
        <v>3.24</v>
      </c>
      <c r="AO39" s="112">
        <f t="shared" si="16"/>
        <v>4</v>
      </c>
      <c r="AP39" s="113">
        <f t="shared" si="17"/>
        <v>2.68</v>
      </c>
      <c r="AQ39" s="112">
        <f t="shared" si="18"/>
        <v>4</v>
      </c>
      <c r="AR39" s="114">
        <f t="shared" si="19"/>
        <v>2</v>
      </c>
      <c r="AS39" s="117">
        <f t="shared" si="20"/>
        <v>7.92</v>
      </c>
      <c r="AT39" s="115" t="str">
        <f t="shared" si="21"/>
        <v>-</v>
      </c>
      <c r="AU39" s="95">
        <f t="shared" si="22"/>
        <v>14.02</v>
      </c>
      <c r="AV39" s="111" t="s">
        <v>73</v>
      </c>
      <c r="AW39" s="106" t="s">
        <v>73</v>
      </c>
      <c r="AX39" s="106" t="s">
        <v>73</v>
      </c>
      <c r="AY39" s="106" t="s">
        <v>73</v>
      </c>
      <c r="AZ39" s="106" t="s">
        <v>73</v>
      </c>
      <c r="BA39" s="118" t="s">
        <v>87</v>
      </c>
      <c r="BB39" s="119"/>
      <c r="BC39" s="110" t="s">
        <v>79</v>
      </c>
      <c r="BD39" s="105"/>
      <c r="BE39" s="118" t="s">
        <v>89</v>
      </c>
      <c r="BF39" s="105"/>
      <c r="BG39" s="106" t="s">
        <v>98</v>
      </c>
      <c r="BH39" s="106"/>
      <c r="BI39" s="106"/>
      <c r="BJ39" s="110"/>
      <c r="BK39" s="111">
        <f t="shared" si="23"/>
        <v>1</v>
      </c>
      <c r="BL39" s="106">
        <f t="shared" si="24"/>
        <v>1</v>
      </c>
      <c r="BM39" s="106">
        <f t="shared" si="25"/>
        <v>1</v>
      </c>
      <c r="BN39" s="106">
        <f t="shared" si="26"/>
        <v>1</v>
      </c>
      <c r="BO39" s="106">
        <f t="shared" si="27"/>
        <v>1</v>
      </c>
      <c r="BP39" s="112">
        <f t="shared" si="28"/>
        <v>2</v>
      </c>
      <c r="BQ39" s="113">
        <f t="shared" si="29"/>
        <v>0.76</v>
      </c>
      <c r="BR39" s="112">
        <f t="shared" si="30"/>
        <v>4</v>
      </c>
      <c r="BS39" s="113">
        <f t="shared" si="31"/>
        <v>0.52</v>
      </c>
      <c r="BT39" s="112">
        <f t="shared" si="32"/>
        <v>2</v>
      </c>
      <c r="BU39" s="114">
        <f t="shared" si="33"/>
        <v>0.5</v>
      </c>
      <c r="BV39" s="103">
        <f t="shared" si="34"/>
        <v>1.78</v>
      </c>
      <c r="BW39" s="120" t="str">
        <f t="shared" si="35"/>
        <v>-</v>
      </c>
      <c r="BX39" s="118"/>
    </row>
    <row r="40" spans="1:76" ht="30" customHeight="1" x14ac:dyDescent="0.25">
      <c r="A40" s="126" t="s">
        <v>191</v>
      </c>
      <c r="B40" s="127" t="s">
        <v>191</v>
      </c>
      <c r="C40" s="101" t="s">
        <v>202</v>
      </c>
      <c r="D40" s="102" t="s">
        <v>72</v>
      </c>
      <c r="E40" s="103">
        <f t="shared" si="0"/>
        <v>15.719999999999999</v>
      </c>
      <c r="F40" s="104">
        <f>RANK(Tabelle1[[#This Row],[Summarized Points 1-3 Iteration]],$E$25:$E$62,0)</f>
        <v>16</v>
      </c>
      <c r="G40" s="105" t="s">
        <v>73</v>
      </c>
      <c r="H40" s="106" t="s">
        <v>73</v>
      </c>
      <c r="I40" s="106" t="s">
        <v>73</v>
      </c>
      <c r="J40" s="107" t="s">
        <v>73</v>
      </c>
      <c r="K40" s="107"/>
      <c r="L40" s="108">
        <v>12</v>
      </c>
      <c r="M40" s="108"/>
      <c r="N40" s="109" t="s">
        <v>74</v>
      </c>
      <c r="O40" s="109"/>
      <c r="P40" s="106"/>
      <c r="Q40" s="110"/>
      <c r="R40" s="111">
        <f t="shared" si="1"/>
        <v>1</v>
      </c>
      <c r="S40" s="106">
        <f t="shared" si="2"/>
        <v>1</v>
      </c>
      <c r="T40" s="106">
        <f t="shared" si="3"/>
        <v>1</v>
      </c>
      <c r="U40" s="112">
        <f t="shared" si="4"/>
        <v>4</v>
      </c>
      <c r="V40" s="113">
        <f t="shared" si="5"/>
        <v>2.2400000000000002</v>
      </c>
      <c r="W40" s="112">
        <f t="shared" si="6"/>
        <v>3</v>
      </c>
      <c r="X40" s="113">
        <f t="shared" si="7"/>
        <v>2.4300000000000002</v>
      </c>
      <c r="Y40" s="112">
        <f t="shared" si="8"/>
        <v>4</v>
      </c>
      <c r="Z40" s="114">
        <f t="shared" si="9"/>
        <v>2.2400000000000002</v>
      </c>
      <c r="AA40" s="103">
        <f t="shared" si="10"/>
        <v>6.91</v>
      </c>
      <c r="AB40" s="115" t="str">
        <f t="shared" si="11"/>
        <v>-</v>
      </c>
      <c r="AC40" s="105" t="s">
        <v>73</v>
      </c>
      <c r="AD40" s="106" t="s">
        <v>73</v>
      </c>
      <c r="AE40" s="116" t="s">
        <v>84</v>
      </c>
      <c r="AF40" s="106"/>
      <c r="AG40" s="116" t="s">
        <v>85</v>
      </c>
      <c r="AH40" s="106"/>
      <c r="AI40" s="106" t="s">
        <v>77</v>
      </c>
      <c r="AJ40" s="110"/>
      <c r="AK40" s="111">
        <f t="shared" si="12"/>
        <v>1</v>
      </c>
      <c r="AL40" s="106">
        <f t="shared" si="13"/>
        <v>1</v>
      </c>
      <c r="AM40" s="112">
        <f t="shared" si="14"/>
        <v>3</v>
      </c>
      <c r="AN40" s="113">
        <f t="shared" si="15"/>
        <v>2.4300000000000002</v>
      </c>
      <c r="AO40" s="112">
        <f t="shared" si="16"/>
        <v>2</v>
      </c>
      <c r="AP40" s="113">
        <f t="shared" si="17"/>
        <v>1.34</v>
      </c>
      <c r="AQ40" s="112">
        <f t="shared" si="18"/>
        <v>4</v>
      </c>
      <c r="AR40" s="114">
        <f t="shared" si="19"/>
        <v>2</v>
      </c>
      <c r="AS40" s="117">
        <f t="shared" si="20"/>
        <v>5.7700000000000005</v>
      </c>
      <c r="AT40" s="115" t="str">
        <f t="shared" si="21"/>
        <v>-</v>
      </c>
      <c r="AU40" s="95">
        <f t="shared" si="22"/>
        <v>12.68</v>
      </c>
      <c r="AV40" s="111" t="s">
        <v>73</v>
      </c>
      <c r="AW40" s="106" t="s">
        <v>73</v>
      </c>
      <c r="AX40" s="106" t="s">
        <v>73</v>
      </c>
      <c r="AY40" s="106" t="s">
        <v>73</v>
      </c>
      <c r="AZ40" s="106" t="s">
        <v>73</v>
      </c>
      <c r="BA40" s="118" t="s">
        <v>78</v>
      </c>
      <c r="BB40" s="119"/>
      <c r="BC40" s="110" t="s">
        <v>79</v>
      </c>
      <c r="BD40" s="105"/>
      <c r="BE40" s="118" t="s">
        <v>80</v>
      </c>
      <c r="BF40" s="105"/>
      <c r="BG40" s="106" t="s">
        <v>82</v>
      </c>
      <c r="BH40" s="106"/>
      <c r="BI40" s="106"/>
      <c r="BJ40" s="110"/>
      <c r="BK40" s="111">
        <f t="shared" si="23"/>
        <v>1</v>
      </c>
      <c r="BL40" s="106">
        <f t="shared" si="24"/>
        <v>1</v>
      </c>
      <c r="BM40" s="106">
        <f t="shared" si="25"/>
        <v>1</v>
      </c>
      <c r="BN40" s="106">
        <f t="shared" si="26"/>
        <v>1</v>
      </c>
      <c r="BO40" s="106">
        <f t="shared" si="27"/>
        <v>1</v>
      </c>
      <c r="BP40" s="112">
        <f t="shared" si="28"/>
        <v>4</v>
      </c>
      <c r="BQ40" s="113">
        <f t="shared" si="29"/>
        <v>1.52</v>
      </c>
      <c r="BR40" s="112">
        <f t="shared" si="30"/>
        <v>4</v>
      </c>
      <c r="BS40" s="113">
        <f t="shared" si="31"/>
        <v>0.52</v>
      </c>
      <c r="BT40" s="112">
        <f t="shared" si="32"/>
        <v>4</v>
      </c>
      <c r="BU40" s="114">
        <f t="shared" si="33"/>
        <v>1</v>
      </c>
      <c r="BV40" s="103">
        <f t="shared" si="34"/>
        <v>3.04</v>
      </c>
      <c r="BW40" s="120" t="str">
        <f t="shared" si="35"/>
        <v>-</v>
      </c>
      <c r="BX40" s="118"/>
    </row>
    <row r="41" spans="1:76" ht="30" customHeight="1" x14ac:dyDescent="0.25">
      <c r="A41" s="99" t="s">
        <v>196</v>
      </c>
      <c r="B41" s="100" t="s">
        <v>198</v>
      </c>
      <c r="C41" s="101" t="s">
        <v>202</v>
      </c>
      <c r="D41" s="102" t="s">
        <v>72</v>
      </c>
      <c r="E41" s="103">
        <f t="shared" si="0"/>
        <v>15.719999999999999</v>
      </c>
      <c r="F41" s="104">
        <f>RANK(Tabelle1[[#This Row],[Summarized Points 1-3 Iteration]],$E$25:$E$62,0)</f>
        <v>16</v>
      </c>
      <c r="G41" s="105" t="s">
        <v>73</v>
      </c>
      <c r="H41" s="106" t="s">
        <v>73</v>
      </c>
      <c r="I41" s="106" t="s">
        <v>73</v>
      </c>
      <c r="J41" s="107" t="s">
        <v>73</v>
      </c>
      <c r="K41" s="107"/>
      <c r="L41" s="108">
        <v>15</v>
      </c>
      <c r="M41" s="108"/>
      <c r="N41" s="109" t="s">
        <v>74</v>
      </c>
      <c r="O41" s="109"/>
      <c r="P41" s="106"/>
      <c r="Q41" s="110"/>
      <c r="R41" s="111">
        <f t="shared" si="1"/>
        <v>1</v>
      </c>
      <c r="S41" s="106">
        <f t="shared" si="2"/>
        <v>1</v>
      </c>
      <c r="T41" s="106">
        <f t="shared" si="3"/>
        <v>1</v>
      </c>
      <c r="U41" s="112">
        <f t="shared" si="4"/>
        <v>4</v>
      </c>
      <c r="V41" s="113">
        <f t="shared" si="5"/>
        <v>2.2400000000000002</v>
      </c>
      <c r="W41" s="112">
        <f t="shared" si="6"/>
        <v>3</v>
      </c>
      <c r="X41" s="113">
        <f t="shared" si="7"/>
        <v>2.4300000000000002</v>
      </c>
      <c r="Y41" s="112">
        <f t="shared" si="8"/>
        <v>4</v>
      </c>
      <c r="Z41" s="114">
        <f t="shared" si="9"/>
        <v>2.2400000000000002</v>
      </c>
      <c r="AA41" s="103">
        <f t="shared" si="10"/>
        <v>6.91</v>
      </c>
      <c r="AB41" s="115" t="str">
        <f t="shared" si="11"/>
        <v>-</v>
      </c>
      <c r="AC41" s="105" t="s">
        <v>73</v>
      </c>
      <c r="AD41" s="106" t="s">
        <v>73</v>
      </c>
      <c r="AE41" s="116" t="s">
        <v>84</v>
      </c>
      <c r="AF41" s="106"/>
      <c r="AG41" s="116" t="s">
        <v>85</v>
      </c>
      <c r="AH41" s="106"/>
      <c r="AI41" s="106" t="s">
        <v>77</v>
      </c>
      <c r="AJ41" s="110"/>
      <c r="AK41" s="111">
        <f t="shared" si="12"/>
        <v>1</v>
      </c>
      <c r="AL41" s="106">
        <f t="shared" si="13"/>
        <v>1</v>
      </c>
      <c r="AM41" s="112">
        <f t="shared" si="14"/>
        <v>3</v>
      </c>
      <c r="AN41" s="113">
        <f t="shared" si="15"/>
        <v>2.4300000000000002</v>
      </c>
      <c r="AO41" s="112">
        <f t="shared" si="16"/>
        <v>2</v>
      </c>
      <c r="AP41" s="113">
        <f t="shared" si="17"/>
        <v>1.34</v>
      </c>
      <c r="AQ41" s="112">
        <f t="shared" si="18"/>
        <v>4</v>
      </c>
      <c r="AR41" s="114">
        <f t="shared" si="19"/>
        <v>2</v>
      </c>
      <c r="AS41" s="117">
        <f t="shared" si="20"/>
        <v>5.7700000000000005</v>
      </c>
      <c r="AT41" s="115" t="str">
        <f t="shared" si="21"/>
        <v>-</v>
      </c>
      <c r="AU41" s="95">
        <f t="shared" si="22"/>
        <v>12.68</v>
      </c>
      <c r="AV41" s="111" t="s">
        <v>73</v>
      </c>
      <c r="AW41" s="106" t="s">
        <v>73</v>
      </c>
      <c r="AX41" s="106" t="s">
        <v>73</v>
      </c>
      <c r="AY41" s="106" t="s">
        <v>73</v>
      </c>
      <c r="AZ41" s="106" t="s">
        <v>73</v>
      </c>
      <c r="BA41" s="118" t="s">
        <v>78</v>
      </c>
      <c r="BB41" s="119"/>
      <c r="BC41" s="110" t="s">
        <v>79</v>
      </c>
      <c r="BD41" s="105"/>
      <c r="BE41" s="118" t="s">
        <v>80</v>
      </c>
      <c r="BF41" s="105"/>
      <c r="BG41" s="106" t="s">
        <v>98</v>
      </c>
      <c r="BH41" s="106"/>
      <c r="BI41" s="106"/>
      <c r="BJ41" s="110"/>
      <c r="BK41" s="111">
        <f t="shared" si="23"/>
        <v>1</v>
      </c>
      <c r="BL41" s="106">
        <f t="shared" si="24"/>
        <v>1</v>
      </c>
      <c r="BM41" s="106">
        <f t="shared" si="25"/>
        <v>1</v>
      </c>
      <c r="BN41" s="106">
        <f t="shared" si="26"/>
        <v>1</v>
      </c>
      <c r="BO41" s="106">
        <f t="shared" si="27"/>
        <v>1</v>
      </c>
      <c r="BP41" s="112">
        <f t="shared" si="28"/>
        <v>4</v>
      </c>
      <c r="BQ41" s="113">
        <f t="shared" si="29"/>
        <v>1.52</v>
      </c>
      <c r="BR41" s="112">
        <f t="shared" si="30"/>
        <v>4</v>
      </c>
      <c r="BS41" s="113">
        <f t="shared" si="31"/>
        <v>0.52</v>
      </c>
      <c r="BT41" s="112">
        <f t="shared" si="32"/>
        <v>4</v>
      </c>
      <c r="BU41" s="114">
        <f t="shared" si="33"/>
        <v>1</v>
      </c>
      <c r="BV41" s="103">
        <f t="shared" si="34"/>
        <v>3.04</v>
      </c>
      <c r="BW41" s="120" t="str">
        <f t="shared" si="35"/>
        <v>-</v>
      </c>
      <c r="BX41" s="118"/>
    </row>
    <row r="42" spans="1:76" ht="30" customHeight="1" x14ac:dyDescent="0.25">
      <c r="A42" s="121" t="s">
        <v>189</v>
      </c>
      <c r="B42" s="122" t="s">
        <v>203</v>
      </c>
      <c r="C42" s="101" t="s">
        <v>202</v>
      </c>
      <c r="D42" s="102" t="s">
        <v>72</v>
      </c>
      <c r="E42" s="103">
        <f t="shared" si="0"/>
        <v>15.719999999999999</v>
      </c>
      <c r="F42" s="104">
        <f>RANK(Tabelle1[[#This Row],[Summarized Points 1-3 Iteration]],$E$25:$E$62,0)</f>
        <v>16</v>
      </c>
      <c r="G42" s="105" t="s">
        <v>73</v>
      </c>
      <c r="H42" s="106" t="s">
        <v>73</v>
      </c>
      <c r="I42" s="106" t="s">
        <v>73</v>
      </c>
      <c r="J42" s="107" t="s">
        <v>73</v>
      </c>
      <c r="K42" s="107"/>
      <c r="L42" s="108">
        <v>10</v>
      </c>
      <c r="M42" s="108"/>
      <c r="N42" s="109" t="s">
        <v>74</v>
      </c>
      <c r="O42" s="109"/>
      <c r="P42" s="106"/>
      <c r="Q42" s="110"/>
      <c r="R42" s="111">
        <f t="shared" si="1"/>
        <v>1</v>
      </c>
      <c r="S42" s="106">
        <f t="shared" si="2"/>
        <v>1</v>
      </c>
      <c r="T42" s="106">
        <f t="shared" si="3"/>
        <v>1</v>
      </c>
      <c r="U42" s="112">
        <f t="shared" si="4"/>
        <v>4</v>
      </c>
      <c r="V42" s="113">
        <f t="shared" si="5"/>
        <v>2.2400000000000002</v>
      </c>
      <c r="W42" s="112">
        <f t="shared" si="6"/>
        <v>2</v>
      </c>
      <c r="X42" s="113">
        <f t="shared" si="7"/>
        <v>1.62</v>
      </c>
      <c r="Y42" s="112">
        <f t="shared" si="8"/>
        <v>4</v>
      </c>
      <c r="Z42" s="114">
        <f t="shared" si="9"/>
        <v>2.2400000000000002</v>
      </c>
      <c r="AA42" s="103">
        <f t="shared" si="10"/>
        <v>6.1000000000000005</v>
      </c>
      <c r="AB42" s="115" t="str">
        <f t="shared" si="11"/>
        <v>-</v>
      </c>
      <c r="AC42" s="105" t="s">
        <v>73</v>
      </c>
      <c r="AD42" s="106" t="s">
        <v>73</v>
      </c>
      <c r="AE42" s="116" t="s">
        <v>75</v>
      </c>
      <c r="AF42" s="106"/>
      <c r="AG42" s="116" t="s">
        <v>85</v>
      </c>
      <c r="AH42" s="106"/>
      <c r="AI42" s="106" t="s">
        <v>77</v>
      </c>
      <c r="AJ42" s="110"/>
      <c r="AK42" s="111">
        <f t="shared" si="12"/>
        <v>1</v>
      </c>
      <c r="AL42" s="106">
        <f t="shared" si="13"/>
        <v>1</v>
      </c>
      <c r="AM42" s="112">
        <f t="shared" si="14"/>
        <v>4</v>
      </c>
      <c r="AN42" s="113">
        <f t="shared" si="15"/>
        <v>3.24</v>
      </c>
      <c r="AO42" s="112">
        <f t="shared" si="16"/>
        <v>2</v>
      </c>
      <c r="AP42" s="113">
        <f t="shared" si="17"/>
        <v>1.34</v>
      </c>
      <c r="AQ42" s="112">
        <f t="shared" si="18"/>
        <v>4</v>
      </c>
      <c r="AR42" s="114">
        <f t="shared" si="19"/>
        <v>2</v>
      </c>
      <c r="AS42" s="117">
        <f t="shared" si="20"/>
        <v>6.58</v>
      </c>
      <c r="AT42" s="115" t="str">
        <f t="shared" si="21"/>
        <v>-</v>
      </c>
      <c r="AU42" s="95">
        <f t="shared" si="22"/>
        <v>12.68</v>
      </c>
      <c r="AV42" s="111" t="s">
        <v>73</v>
      </c>
      <c r="AW42" s="106" t="s">
        <v>73</v>
      </c>
      <c r="AX42" s="106" t="s">
        <v>73</v>
      </c>
      <c r="AY42" s="106" t="s">
        <v>73</v>
      </c>
      <c r="AZ42" s="106" t="s">
        <v>73</v>
      </c>
      <c r="BA42" s="118" t="s">
        <v>78</v>
      </c>
      <c r="BB42" s="119"/>
      <c r="BC42" s="110" t="s">
        <v>79</v>
      </c>
      <c r="BD42" s="105"/>
      <c r="BE42" s="118" t="s">
        <v>80</v>
      </c>
      <c r="BF42" s="105"/>
      <c r="BG42" s="106" t="s">
        <v>82</v>
      </c>
      <c r="BH42" s="106"/>
      <c r="BI42" s="106"/>
      <c r="BJ42" s="110"/>
      <c r="BK42" s="111">
        <f t="shared" si="23"/>
        <v>1</v>
      </c>
      <c r="BL42" s="106">
        <f t="shared" si="24"/>
        <v>1</v>
      </c>
      <c r="BM42" s="106">
        <f t="shared" si="25"/>
        <v>1</v>
      </c>
      <c r="BN42" s="106">
        <f t="shared" si="26"/>
        <v>1</v>
      </c>
      <c r="BO42" s="106">
        <f t="shared" si="27"/>
        <v>1</v>
      </c>
      <c r="BP42" s="112">
        <f t="shared" si="28"/>
        <v>4</v>
      </c>
      <c r="BQ42" s="113">
        <f t="shared" si="29"/>
        <v>1.52</v>
      </c>
      <c r="BR42" s="112">
        <f t="shared" si="30"/>
        <v>4</v>
      </c>
      <c r="BS42" s="113">
        <f t="shared" si="31"/>
        <v>0.52</v>
      </c>
      <c r="BT42" s="112">
        <f t="shared" si="32"/>
        <v>4</v>
      </c>
      <c r="BU42" s="114">
        <f t="shared" si="33"/>
        <v>1</v>
      </c>
      <c r="BV42" s="103">
        <f t="shared" si="34"/>
        <v>3.04</v>
      </c>
      <c r="BW42" s="120" t="str">
        <f t="shared" si="35"/>
        <v>-</v>
      </c>
      <c r="BX42" s="118"/>
    </row>
    <row r="43" spans="1:76" ht="30" customHeight="1" x14ac:dyDescent="0.25">
      <c r="A43" s="123" t="s">
        <v>177</v>
      </c>
      <c r="B43" s="124" t="s">
        <v>187</v>
      </c>
      <c r="C43" s="101" t="s">
        <v>204</v>
      </c>
      <c r="D43" s="102" t="s">
        <v>72</v>
      </c>
      <c r="E43" s="103">
        <f t="shared" si="0"/>
        <v>15.440000000000001</v>
      </c>
      <c r="F43" s="104">
        <f>RANK(Tabelle1[[#This Row],[Summarized Points 1-3 Iteration]],$E$25:$E$62,0)</f>
        <v>19</v>
      </c>
      <c r="G43" s="105" t="s">
        <v>73</v>
      </c>
      <c r="H43" s="106" t="s">
        <v>73</v>
      </c>
      <c r="I43" s="106" t="s">
        <v>73</v>
      </c>
      <c r="J43" s="107" t="s">
        <v>73</v>
      </c>
      <c r="K43" s="107"/>
      <c r="L43" s="108">
        <v>12</v>
      </c>
      <c r="M43" s="108"/>
      <c r="N43" s="109" t="s">
        <v>74</v>
      </c>
      <c r="O43" s="109"/>
      <c r="P43" s="106"/>
      <c r="Q43" s="110"/>
      <c r="R43" s="111">
        <f t="shared" si="1"/>
        <v>1</v>
      </c>
      <c r="S43" s="106">
        <f t="shared" si="2"/>
        <v>1</v>
      </c>
      <c r="T43" s="106">
        <f t="shared" si="3"/>
        <v>1</v>
      </c>
      <c r="U43" s="112">
        <f t="shared" si="4"/>
        <v>4</v>
      </c>
      <c r="V43" s="113">
        <f t="shared" si="5"/>
        <v>2.2400000000000002</v>
      </c>
      <c r="W43" s="112">
        <f t="shared" si="6"/>
        <v>3</v>
      </c>
      <c r="X43" s="113">
        <f t="shared" si="7"/>
        <v>2.4300000000000002</v>
      </c>
      <c r="Y43" s="112">
        <f t="shared" si="8"/>
        <v>4</v>
      </c>
      <c r="Z43" s="114">
        <f t="shared" si="9"/>
        <v>2.2400000000000002</v>
      </c>
      <c r="AA43" s="103">
        <f t="shared" si="10"/>
        <v>6.91</v>
      </c>
      <c r="AB43" s="115" t="str">
        <f t="shared" si="11"/>
        <v>-</v>
      </c>
      <c r="AC43" s="105" t="s">
        <v>73</v>
      </c>
      <c r="AD43" s="106" t="s">
        <v>73</v>
      </c>
      <c r="AE43" s="116" t="s">
        <v>100</v>
      </c>
      <c r="AF43" s="106"/>
      <c r="AG43" s="116" t="s">
        <v>76</v>
      </c>
      <c r="AH43" s="106"/>
      <c r="AI43" s="106" t="s">
        <v>77</v>
      </c>
      <c r="AJ43" s="110"/>
      <c r="AK43" s="111">
        <f t="shared" si="12"/>
        <v>1</v>
      </c>
      <c r="AL43" s="106">
        <f t="shared" si="13"/>
        <v>1</v>
      </c>
      <c r="AM43" s="112">
        <f t="shared" si="14"/>
        <v>1</v>
      </c>
      <c r="AN43" s="113">
        <f t="shared" si="15"/>
        <v>0.81</v>
      </c>
      <c r="AO43" s="112">
        <f t="shared" si="16"/>
        <v>4</v>
      </c>
      <c r="AP43" s="113">
        <f t="shared" si="17"/>
        <v>2.68</v>
      </c>
      <c r="AQ43" s="112">
        <f t="shared" si="18"/>
        <v>4</v>
      </c>
      <c r="AR43" s="114">
        <f t="shared" si="19"/>
        <v>2</v>
      </c>
      <c r="AS43" s="117">
        <f t="shared" si="20"/>
        <v>5.49</v>
      </c>
      <c r="AT43" s="115" t="str">
        <f t="shared" si="21"/>
        <v>-</v>
      </c>
      <c r="AU43" s="95">
        <f t="shared" si="22"/>
        <v>12.4</v>
      </c>
      <c r="AV43" s="111" t="s">
        <v>73</v>
      </c>
      <c r="AW43" s="106" t="s">
        <v>73</v>
      </c>
      <c r="AX43" s="106" t="s">
        <v>73</v>
      </c>
      <c r="AY43" s="106" t="s">
        <v>73</v>
      </c>
      <c r="AZ43" s="106" t="s">
        <v>73</v>
      </c>
      <c r="BA43" s="118" t="s">
        <v>78</v>
      </c>
      <c r="BB43" s="119"/>
      <c r="BC43" s="110" t="s">
        <v>79</v>
      </c>
      <c r="BD43" s="105"/>
      <c r="BE43" s="118" t="s">
        <v>80</v>
      </c>
      <c r="BF43" s="105"/>
      <c r="BG43" s="106" t="s">
        <v>82</v>
      </c>
      <c r="BH43" s="106"/>
      <c r="BI43" s="106"/>
      <c r="BJ43" s="110"/>
      <c r="BK43" s="111">
        <f t="shared" si="23"/>
        <v>1</v>
      </c>
      <c r="BL43" s="106">
        <f t="shared" si="24"/>
        <v>1</v>
      </c>
      <c r="BM43" s="106">
        <f t="shared" si="25"/>
        <v>1</v>
      </c>
      <c r="BN43" s="106">
        <f t="shared" si="26"/>
        <v>1</v>
      </c>
      <c r="BO43" s="106">
        <f t="shared" si="27"/>
        <v>1</v>
      </c>
      <c r="BP43" s="112">
        <f t="shared" si="28"/>
        <v>4</v>
      </c>
      <c r="BQ43" s="113">
        <f t="shared" si="29"/>
        <v>1.52</v>
      </c>
      <c r="BR43" s="112">
        <f t="shared" si="30"/>
        <v>4</v>
      </c>
      <c r="BS43" s="113">
        <f t="shared" si="31"/>
        <v>0.52</v>
      </c>
      <c r="BT43" s="112">
        <f t="shared" si="32"/>
        <v>4</v>
      </c>
      <c r="BU43" s="114">
        <f t="shared" si="33"/>
        <v>1</v>
      </c>
      <c r="BV43" s="103">
        <f t="shared" si="34"/>
        <v>3.04</v>
      </c>
      <c r="BW43" s="120" t="str">
        <f t="shared" si="35"/>
        <v>-</v>
      </c>
      <c r="BX43" s="118"/>
    </row>
    <row r="44" spans="1:76" ht="30" customHeight="1" x14ac:dyDescent="0.25">
      <c r="A44" s="126" t="s">
        <v>191</v>
      </c>
      <c r="B44" s="127" t="s">
        <v>205</v>
      </c>
      <c r="C44" s="101" t="s">
        <v>188</v>
      </c>
      <c r="D44" s="102" t="s">
        <v>72</v>
      </c>
      <c r="E44" s="103">
        <f t="shared" si="0"/>
        <v>15.25</v>
      </c>
      <c r="F44" s="104">
        <f>RANK(Tabelle1[[#This Row],[Summarized Points 1-3 Iteration]],$E$25:$E$62,0)</f>
        <v>20</v>
      </c>
      <c r="G44" s="105" t="s">
        <v>73</v>
      </c>
      <c r="H44" s="106" t="s">
        <v>73</v>
      </c>
      <c r="I44" s="106" t="s">
        <v>73</v>
      </c>
      <c r="J44" s="107" t="s">
        <v>73</v>
      </c>
      <c r="K44" s="107"/>
      <c r="L44" s="108">
        <v>9</v>
      </c>
      <c r="M44" s="108"/>
      <c r="N44" s="109" t="s">
        <v>74</v>
      </c>
      <c r="O44" s="109"/>
      <c r="P44" s="106"/>
      <c r="Q44" s="110"/>
      <c r="R44" s="111">
        <f t="shared" si="1"/>
        <v>1</v>
      </c>
      <c r="S44" s="106">
        <f t="shared" si="2"/>
        <v>1</v>
      </c>
      <c r="T44" s="106">
        <f t="shared" si="3"/>
        <v>1</v>
      </c>
      <c r="U44" s="112">
        <f t="shared" si="4"/>
        <v>4</v>
      </c>
      <c r="V44" s="113">
        <f t="shared" si="5"/>
        <v>2.2400000000000002</v>
      </c>
      <c r="W44" s="112">
        <f t="shared" si="6"/>
        <v>2</v>
      </c>
      <c r="X44" s="113">
        <f t="shared" si="7"/>
        <v>1.62</v>
      </c>
      <c r="Y44" s="112">
        <f t="shared" si="8"/>
        <v>4</v>
      </c>
      <c r="Z44" s="114">
        <f t="shared" si="9"/>
        <v>2.2400000000000002</v>
      </c>
      <c r="AA44" s="103">
        <f t="shared" si="10"/>
        <v>6.1000000000000005</v>
      </c>
      <c r="AB44" s="115" t="str">
        <f t="shared" si="11"/>
        <v>-</v>
      </c>
      <c r="AC44" s="105" t="s">
        <v>73</v>
      </c>
      <c r="AD44" s="106" t="s">
        <v>73</v>
      </c>
      <c r="AE44" s="116" t="s">
        <v>84</v>
      </c>
      <c r="AF44" s="106"/>
      <c r="AG44" s="116" t="s">
        <v>76</v>
      </c>
      <c r="AH44" s="106"/>
      <c r="AI44" s="106" t="s">
        <v>77</v>
      </c>
      <c r="AJ44" s="110"/>
      <c r="AK44" s="111">
        <f t="shared" si="12"/>
        <v>1</v>
      </c>
      <c r="AL44" s="106">
        <f t="shared" si="13"/>
        <v>1</v>
      </c>
      <c r="AM44" s="112">
        <f t="shared" si="14"/>
        <v>3</v>
      </c>
      <c r="AN44" s="113">
        <f t="shared" si="15"/>
        <v>2.4300000000000002</v>
      </c>
      <c r="AO44" s="112">
        <f t="shared" si="16"/>
        <v>4</v>
      </c>
      <c r="AP44" s="113">
        <f t="shared" si="17"/>
        <v>2.68</v>
      </c>
      <c r="AQ44" s="112">
        <f t="shared" si="18"/>
        <v>4</v>
      </c>
      <c r="AR44" s="114">
        <f t="shared" si="19"/>
        <v>2</v>
      </c>
      <c r="AS44" s="117">
        <f t="shared" si="20"/>
        <v>7.11</v>
      </c>
      <c r="AT44" s="115" t="str">
        <f t="shared" si="21"/>
        <v>-</v>
      </c>
      <c r="AU44" s="95">
        <f t="shared" si="22"/>
        <v>13.21</v>
      </c>
      <c r="AV44" s="111" t="s">
        <v>73</v>
      </c>
      <c r="AW44" s="106" t="s">
        <v>73</v>
      </c>
      <c r="AX44" s="106" t="s">
        <v>73</v>
      </c>
      <c r="AY44" s="106" t="s">
        <v>73</v>
      </c>
      <c r="AZ44" s="106" t="s">
        <v>73</v>
      </c>
      <c r="BA44" s="118" t="s">
        <v>78</v>
      </c>
      <c r="BB44" s="119"/>
      <c r="BC44" s="110" t="s">
        <v>79</v>
      </c>
      <c r="BD44" s="105"/>
      <c r="BE44" s="118" t="s">
        <v>97</v>
      </c>
      <c r="BF44" s="105"/>
      <c r="BG44" s="106" t="s">
        <v>98</v>
      </c>
      <c r="BH44" s="106"/>
      <c r="BI44" s="106"/>
      <c r="BJ44" s="110"/>
      <c r="BK44" s="111">
        <f t="shared" si="23"/>
        <v>1</v>
      </c>
      <c r="BL44" s="106">
        <f t="shared" si="24"/>
        <v>1</v>
      </c>
      <c r="BM44" s="106">
        <f t="shared" si="25"/>
        <v>1</v>
      </c>
      <c r="BN44" s="106">
        <f t="shared" si="26"/>
        <v>1</v>
      </c>
      <c r="BO44" s="106">
        <f t="shared" si="27"/>
        <v>1</v>
      </c>
      <c r="BP44" s="112">
        <f t="shared" si="28"/>
        <v>4</v>
      </c>
      <c r="BQ44" s="113">
        <f t="shared" si="29"/>
        <v>1.52</v>
      </c>
      <c r="BR44" s="112">
        <f t="shared" si="30"/>
        <v>4</v>
      </c>
      <c r="BS44" s="113">
        <f t="shared" si="31"/>
        <v>0.52</v>
      </c>
      <c r="BT44" s="112">
        <f t="shared" si="32"/>
        <v>0</v>
      </c>
      <c r="BU44" s="114">
        <f t="shared" si="33"/>
        <v>0</v>
      </c>
      <c r="BV44" s="103">
        <f t="shared" si="34"/>
        <v>2.04</v>
      </c>
      <c r="BW44" s="120" t="str">
        <f t="shared" si="35"/>
        <v>-</v>
      </c>
      <c r="BX44" s="118"/>
    </row>
    <row r="45" spans="1:76" ht="30" customHeight="1" x14ac:dyDescent="0.25">
      <c r="A45" s="121" t="s">
        <v>183</v>
      </c>
      <c r="B45" s="122" t="s">
        <v>206</v>
      </c>
      <c r="C45" s="101" t="s">
        <v>202</v>
      </c>
      <c r="D45" s="102" t="s">
        <v>72</v>
      </c>
      <c r="E45" s="103">
        <f t="shared" si="0"/>
        <v>14.780000000000001</v>
      </c>
      <c r="F45" s="104">
        <f>RANK(Tabelle1[[#This Row],[Summarized Points 1-3 Iteration]],$E$25:$E$62,0)</f>
        <v>21</v>
      </c>
      <c r="G45" s="105" t="s">
        <v>73</v>
      </c>
      <c r="H45" s="106" t="s">
        <v>73</v>
      </c>
      <c r="I45" s="106" t="s">
        <v>73</v>
      </c>
      <c r="J45" s="107" t="s">
        <v>73</v>
      </c>
      <c r="K45" s="107"/>
      <c r="L45" s="108">
        <v>12</v>
      </c>
      <c r="M45" s="108"/>
      <c r="N45" s="109" t="s">
        <v>74</v>
      </c>
      <c r="O45" s="109"/>
      <c r="P45" s="106"/>
      <c r="Q45" s="110"/>
      <c r="R45" s="111">
        <f t="shared" si="1"/>
        <v>1</v>
      </c>
      <c r="S45" s="106">
        <f t="shared" si="2"/>
        <v>1</v>
      </c>
      <c r="T45" s="106">
        <f t="shared" si="3"/>
        <v>1</v>
      </c>
      <c r="U45" s="112">
        <f t="shared" si="4"/>
        <v>4</v>
      </c>
      <c r="V45" s="113">
        <f t="shared" si="5"/>
        <v>2.2400000000000002</v>
      </c>
      <c r="W45" s="112">
        <f t="shared" si="6"/>
        <v>3</v>
      </c>
      <c r="X45" s="113">
        <f t="shared" si="7"/>
        <v>2.4300000000000002</v>
      </c>
      <c r="Y45" s="112">
        <f t="shared" si="8"/>
        <v>4</v>
      </c>
      <c r="Z45" s="114">
        <f t="shared" si="9"/>
        <v>2.2400000000000002</v>
      </c>
      <c r="AA45" s="103">
        <f t="shared" si="10"/>
        <v>6.91</v>
      </c>
      <c r="AB45" s="115" t="str">
        <f t="shared" si="11"/>
        <v>-</v>
      </c>
      <c r="AC45" s="105" t="s">
        <v>73</v>
      </c>
      <c r="AD45" s="106" t="s">
        <v>73</v>
      </c>
      <c r="AE45" s="116" t="s">
        <v>93</v>
      </c>
      <c r="AF45" s="106"/>
      <c r="AG45" s="116" t="s">
        <v>85</v>
      </c>
      <c r="AH45" s="106"/>
      <c r="AI45" s="106" t="s">
        <v>77</v>
      </c>
      <c r="AJ45" s="110"/>
      <c r="AK45" s="111">
        <f t="shared" si="12"/>
        <v>1</v>
      </c>
      <c r="AL45" s="106">
        <f t="shared" si="13"/>
        <v>1</v>
      </c>
      <c r="AM45" s="112">
        <f t="shared" si="14"/>
        <v>2</v>
      </c>
      <c r="AN45" s="113">
        <f t="shared" si="15"/>
        <v>1.62</v>
      </c>
      <c r="AO45" s="112">
        <f t="shared" si="16"/>
        <v>2</v>
      </c>
      <c r="AP45" s="113">
        <f t="shared" si="17"/>
        <v>1.34</v>
      </c>
      <c r="AQ45" s="112">
        <f t="shared" si="18"/>
        <v>4</v>
      </c>
      <c r="AR45" s="114">
        <f t="shared" si="19"/>
        <v>2</v>
      </c>
      <c r="AS45" s="117">
        <f t="shared" si="20"/>
        <v>4.96</v>
      </c>
      <c r="AT45" s="115" t="str">
        <f t="shared" si="21"/>
        <v>-</v>
      </c>
      <c r="AU45" s="95">
        <f t="shared" si="22"/>
        <v>11.870000000000001</v>
      </c>
      <c r="AV45" s="111" t="s">
        <v>73</v>
      </c>
      <c r="AW45" s="106" t="s">
        <v>73</v>
      </c>
      <c r="AX45" s="106" t="s">
        <v>73</v>
      </c>
      <c r="AY45" s="106" t="s">
        <v>73</v>
      </c>
      <c r="AZ45" s="106" t="s">
        <v>73</v>
      </c>
      <c r="BA45" s="118" t="s">
        <v>78</v>
      </c>
      <c r="BB45" s="119"/>
      <c r="BC45" s="110" t="s">
        <v>88</v>
      </c>
      <c r="BD45" s="105"/>
      <c r="BE45" s="118" t="s">
        <v>80</v>
      </c>
      <c r="BF45" s="105"/>
      <c r="BG45" s="106" t="s">
        <v>73</v>
      </c>
      <c r="BH45" s="106"/>
      <c r="BI45" s="106"/>
      <c r="BJ45" s="110"/>
      <c r="BK45" s="111">
        <f t="shared" si="23"/>
        <v>1</v>
      </c>
      <c r="BL45" s="106">
        <f t="shared" si="24"/>
        <v>1</v>
      </c>
      <c r="BM45" s="106">
        <f t="shared" si="25"/>
        <v>1</v>
      </c>
      <c r="BN45" s="106">
        <f t="shared" si="26"/>
        <v>1</v>
      </c>
      <c r="BO45" s="106">
        <f t="shared" si="27"/>
        <v>1</v>
      </c>
      <c r="BP45" s="112">
        <f t="shared" si="28"/>
        <v>4</v>
      </c>
      <c r="BQ45" s="113">
        <f t="shared" si="29"/>
        <v>1.52</v>
      </c>
      <c r="BR45" s="112">
        <f t="shared" si="30"/>
        <v>3</v>
      </c>
      <c r="BS45" s="113">
        <f t="shared" si="31"/>
        <v>0.39</v>
      </c>
      <c r="BT45" s="112">
        <f t="shared" si="32"/>
        <v>4</v>
      </c>
      <c r="BU45" s="114">
        <f t="shared" si="33"/>
        <v>1</v>
      </c>
      <c r="BV45" s="103">
        <f t="shared" si="34"/>
        <v>2.91</v>
      </c>
      <c r="BW45" s="120" t="str">
        <f t="shared" si="35"/>
        <v>-</v>
      </c>
      <c r="BX45" s="118"/>
    </row>
    <row r="46" spans="1:76" ht="30" customHeight="1" x14ac:dyDescent="0.25">
      <c r="A46" s="126" t="s">
        <v>191</v>
      </c>
      <c r="B46" s="127" t="s">
        <v>191</v>
      </c>
      <c r="C46" s="101" t="s">
        <v>207</v>
      </c>
      <c r="D46" s="102" t="s">
        <v>72</v>
      </c>
      <c r="E46" s="103">
        <f t="shared" si="0"/>
        <v>14.719999999999999</v>
      </c>
      <c r="F46" s="104">
        <f>RANK(Tabelle1[[#This Row],[Summarized Points 1-3 Iteration]],$E$25:$E$62,0)</f>
        <v>22</v>
      </c>
      <c r="G46" s="105" t="s">
        <v>73</v>
      </c>
      <c r="H46" s="106" t="s">
        <v>73</v>
      </c>
      <c r="I46" s="106" t="s">
        <v>73</v>
      </c>
      <c r="J46" s="107" t="s">
        <v>73</v>
      </c>
      <c r="K46" s="107"/>
      <c r="L46" s="108">
        <v>12</v>
      </c>
      <c r="M46" s="108"/>
      <c r="N46" s="109" t="s">
        <v>74</v>
      </c>
      <c r="O46" s="109"/>
      <c r="P46" s="106"/>
      <c r="Q46" s="110"/>
      <c r="R46" s="111">
        <f t="shared" si="1"/>
        <v>1</v>
      </c>
      <c r="S46" s="106">
        <f t="shared" si="2"/>
        <v>1</v>
      </c>
      <c r="T46" s="106">
        <f t="shared" si="3"/>
        <v>1</v>
      </c>
      <c r="U46" s="112">
        <f t="shared" si="4"/>
        <v>4</v>
      </c>
      <c r="V46" s="113">
        <f t="shared" si="5"/>
        <v>2.2400000000000002</v>
      </c>
      <c r="W46" s="112">
        <f t="shared" si="6"/>
        <v>3</v>
      </c>
      <c r="X46" s="113">
        <f t="shared" si="7"/>
        <v>2.4300000000000002</v>
      </c>
      <c r="Y46" s="112">
        <f t="shared" si="8"/>
        <v>4</v>
      </c>
      <c r="Z46" s="114">
        <f t="shared" si="9"/>
        <v>2.2400000000000002</v>
      </c>
      <c r="AA46" s="103">
        <f t="shared" si="10"/>
        <v>6.91</v>
      </c>
      <c r="AB46" s="115" t="str">
        <f t="shared" si="11"/>
        <v>-</v>
      </c>
      <c r="AC46" s="105" t="s">
        <v>73</v>
      </c>
      <c r="AD46" s="106" t="s">
        <v>73</v>
      </c>
      <c r="AE46" s="116" t="s">
        <v>84</v>
      </c>
      <c r="AF46" s="106"/>
      <c r="AG46" s="116" t="s">
        <v>85</v>
      </c>
      <c r="AH46" s="106"/>
      <c r="AI46" s="106" t="s">
        <v>77</v>
      </c>
      <c r="AJ46" s="110"/>
      <c r="AK46" s="111">
        <f t="shared" si="12"/>
        <v>1</v>
      </c>
      <c r="AL46" s="106">
        <f t="shared" si="13"/>
        <v>1</v>
      </c>
      <c r="AM46" s="112">
        <f t="shared" si="14"/>
        <v>3</v>
      </c>
      <c r="AN46" s="113">
        <f t="shared" si="15"/>
        <v>2.4300000000000002</v>
      </c>
      <c r="AO46" s="112">
        <f t="shared" si="16"/>
        <v>2</v>
      </c>
      <c r="AP46" s="113">
        <f t="shared" si="17"/>
        <v>1.34</v>
      </c>
      <c r="AQ46" s="112">
        <f t="shared" si="18"/>
        <v>4</v>
      </c>
      <c r="AR46" s="114">
        <f t="shared" si="19"/>
        <v>2</v>
      </c>
      <c r="AS46" s="117">
        <f t="shared" si="20"/>
        <v>5.7700000000000005</v>
      </c>
      <c r="AT46" s="115" t="str">
        <f t="shared" si="21"/>
        <v>-</v>
      </c>
      <c r="AU46" s="95">
        <f t="shared" si="22"/>
        <v>12.68</v>
      </c>
      <c r="AV46" s="111" t="s">
        <v>73</v>
      </c>
      <c r="AW46" s="106" t="s">
        <v>73</v>
      </c>
      <c r="AX46" s="106" t="s">
        <v>73</v>
      </c>
      <c r="AY46" s="106" t="s">
        <v>73</v>
      </c>
      <c r="AZ46" s="106" t="s">
        <v>73</v>
      </c>
      <c r="BA46" s="118" t="s">
        <v>78</v>
      </c>
      <c r="BB46" s="119"/>
      <c r="BC46" s="110" t="s">
        <v>79</v>
      </c>
      <c r="BD46" s="105"/>
      <c r="BE46" s="118" t="s">
        <v>97</v>
      </c>
      <c r="BF46" s="105"/>
      <c r="BG46" s="106" t="s">
        <v>82</v>
      </c>
      <c r="BH46" s="106"/>
      <c r="BI46" s="106"/>
      <c r="BJ46" s="110"/>
      <c r="BK46" s="111">
        <f t="shared" si="23"/>
        <v>1</v>
      </c>
      <c r="BL46" s="106">
        <f t="shared" si="24"/>
        <v>1</v>
      </c>
      <c r="BM46" s="106">
        <f t="shared" si="25"/>
        <v>1</v>
      </c>
      <c r="BN46" s="106">
        <f t="shared" si="26"/>
        <v>1</v>
      </c>
      <c r="BO46" s="106">
        <f t="shared" si="27"/>
        <v>1</v>
      </c>
      <c r="BP46" s="112">
        <f t="shared" si="28"/>
        <v>4</v>
      </c>
      <c r="BQ46" s="113">
        <f t="shared" si="29"/>
        <v>1.52</v>
      </c>
      <c r="BR46" s="112">
        <f t="shared" si="30"/>
        <v>4</v>
      </c>
      <c r="BS46" s="113">
        <f t="shared" si="31"/>
        <v>0.52</v>
      </c>
      <c r="BT46" s="112">
        <f t="shared" si="32"/>
        <v>0</v>
      </c>
      <c r="BU46" s="114">
        <f t="shared" si="33"/>
        <v>0</v>
      </c>
      <c r="BV46" s="103">
        <f t="shared" si="34"/>
        <v>2.04</v>
      </c>
      <c r="BW46" s="120" t="str">
        <f t="shared" si="35"/>
        <v>-</v>
      </c>
      <c r="BX46" s="118"/>
    </row>
    <row r="47" spans="1:76" ht="30" customHeight="1" x14ac:dyDescent="0.25">
      <c r="A47" s="121" t="s">
        <v>183</v>
      </c>
      <c r="B47" s="122" t="s">
        <v>208</v>
      </c>
      <c r="C47" s="101" t="s">
        <v>182</v>
      </c>
      <c r="D47" s="102" t="s">
        <v>72</v>
      </c>
      <c r="E47" s="103">
        <f t="shared" si="0"/>
        <v>14.629999999999999</v>
      </c>
      <c r="F47" s="104">
        <f>RANK(Tabelle1[[#This Row],[Summarized Points 1-3 Iteration]],$E$25:$E$62,0)</f>
        <v>23</v>
      </c>
      <c r="G47" s="105" t="s">
        <v>73</v>
      </c>
      <c r="H47" s="106" t="s">
        <v>73</v>
      </c>
      <c r="I47" s="106" t="s">
        <v>73</v>
      </c>
      <c r="J47" s="107" t="s">
        <v>73</v>
      </c>
      <c r="K47" s="107"/>
      <c r="L47" s="108">
        <v>14</v>
      </c>
      <c r="M47" s="108"/>
      <c r="N47" s="109" t="s">
        <v>74</v>
      </c>
      <c r="O47" s="109"/>
      <c r="P47" s="106"/>
      <c r="Q47" s="110"/>
      <c r="R47" s="111">
        <f t="shared" si="1"/>
        <v>1</v>
      </c>
      <c r="S47" s="106">
        <f t="shared" si="2"/>
        <v>1</v>
      </c>
      <c r="T47" s="106">
        <f t="shared" si="3"/>
        <v>1</v>
      </c>
      <c r="U47" s="112">
        <f t="shared" si="4"/>
        <v>4</v>
      </c>
      <c r="V47" s="113">
        <f t="shared" si="5"/>
        <v>2.2400000000000002</v>
      </c>
      <c r="W47" s="112">
        <f t="shared" si="6"/>
        <v>3</v>
      </c>
      <c r="X47" s="113">
        <f t="shared" si="7"/>
        <v>2.4300000000000002</v>
      </c>
      <c r="Y47" s="112">
        <f t="shared" si="8"/>
        <v>4</v>
      </c>
      <c r="Z47" s="114">
        <f t="shared" si="9"/>
        <v>2.2400000000000002</v>
      </c>
      <c r="AA47" s="103">
        <f t="shared" si="10"/>
        <v>6.91</v>
      </c>
      <c r="AB47" s="115" t="str">
        <f t="shared" si="11"/>
        <v>-</v>
      </c>
      <c r="AC47" s="105" t="s">
        <v>73</v>
      </c>
      <c r="AD47" s="106" t="s">
        <v>73</v>
      </c>
      <c r="AE47" s="116" t="s">
        <v>102</v>
      </c>
      <c r="AF47" s="106"/>
      <c r="AG47" s="116" t="s">
        <v>76</v>
      </c>
      <c r="AH47" s="106"/>
      <c r="AI47" s="106" t="s">
        <v>77</v>
      </c>
      <c r="AJ47" s="110"/>
      <c r="AK47" s="111">
        <f t="shared" si="12"/>
        <v>1</v>
      </c>
      <c r="AL47" s="106">
        <f t="shared" si="13"/>
        <v>1</v>
      </c>
      <c r="AM47" s="112">
        <f t="shared" si="14"/>
        <v>0</v>
      </c>
      <c r="AN47" s="113">
        <f t="shared" si="15"/>
        <v>0</v>
      </c>
      <c r="AO47" s="112">
        <f t="shared" si="16"/>
        <v>4</v>
      </c>
      <c r="AP47" s="113">
        <f t="shared" si="17"/>
        <v>2.68</v>
      </c>
      <c r="AQ47" s="112">
        <f t="shared" si="18"/>
        <v>4</v>
      </c>
      <c r="AR47" s="114">
        <f t="shared" si="19"/>
        <v>2</v>
      </c>
      <c r="AS47" s="117">
        <f t="shared" si="20"/>
        <v>4.68</v>
      </c>
      <c r="AT47" s="115" t="str">
        <f t="shared" si="21"/>
        <v>-</v>
      </c>
      <c r="AU47" s="95">
        <f t="shared" si="22"/>
        <v>11.59</v>
      </c>
      <c r="AV47" s="111" t="s">
        <v>73</v>
      </c>
      <c r="AW47" s="106" t="s">
        <v>73</v>
      </c>
      <c r="AX47" s="106" t="s">
        <v>73</v>
      </c>
      <c r="AY47" s="106" t="s">
        <v>73</v>
      </c>
      <c r="AZ47" s="106" t="s">
        <v>73</v>
      </c>
      <c r="BA47" s="118" t="s">
        <v>78</v>
      </c>
      <c r="BB47" s="119"/>
      <c r="BC47" s="110" t="s">
        <v>79</v>
      </c>
      <c r="BD47" s="105"/>
      <c r="BE47" s="118" t="s">
        <v>80</v>
      </c>
      <c r="BF47" s="105"/>
      <c r="BG47" s="106" t="s">
        <v>98</v>
      </c>
      <c r="BH47" s="106"/>
      <c r="BI47" s="106"/>
      <c r="BJ47" s="110"/>
      <c r="BK47" s="111">
        <f t="shared" si="23"/>
        <v>1</v>
      </c>
      <c r="BL47" s="106">
        <f t="shared" si="24"/>
        <v>1</v>
      </c>
      <c r="BM47" s="106">
        <f t="shared" si="25"/>
        <v>1</v>
      </c>
      <c r="BN47" s="106">
        <f t="shared" si="26"/>
        <v>1</v>
      </c>
      <c r="BO47" s="106">
        <f t="shared" si="27"/>
        <v>1</v>
      </c>
      <c r="BP47" s="112">
        <f t="shared" si="28"/>
        <v>4</v>
      </c>
      <c r="BQ47" s="113">
        <f t="shared" si="29"/>
        <v>1.52</v>
      </c>
      <c r="BR47" s="112">
        <f t="shared" si="30"/>
        <v>4</v>
      </c>
      <c r="BS47" s="113">
        <f t="shared" si="31"/>
        <v>0.52</v>
      </c>
      <c r="BT47" s="112">
        <f t="shared" si="32"/>
        <v>4</v>
      </c>
      <c r="BU47" s="114">
        <f t="shared" si="33"/>
        <v>1</v>
      </c>
      <c r="BV47" s="103">
        <f t="shared" si="34"/>
        <v>3.04</v>
      </c>
      <c r="BW47" s="120" t="str">
        <f t="shared" si="35"/>
        <v>-</v>
      </c>
      <c r="BX47" s="118"/>
    </row>
    <row r="48" spans="1:76" ht="30" customHeight="1" x14ac:dyDescent="0.25">
      <c r="A48" s="121" t="s">
        <v>183</v>
      </c>
      <c r="B48" s="122" t="s">
        <v>200</v>
      </c>
      <c r="C48" s="101" t="s">
        <v>182</v>
      </c>
      <c r="D48" s="102" t="s">
        <v>72</v>
      </c>
      <c r="E48" s="103">
        <f t="shared" si="0"/>
        <v>14.629999999999999</v>
      </c>
      <c r="F48" s="104">
        <f>RANK(Tabelle1[[#This Row],[Summarized Points 1-3 Iteration]],$E$25:$E$62,0)</f>
        <v>23</v>
      </c>
      <c r="G48" s="105" t="s">
        <v>73</v>
      </c>
      <c r="H48" s="106" t="s">
        <v>73</v>
      </c>
      <c r="I48" s="106" t="s">
        <v>73</v>
      </c>
      <c r="J48" s="107" t="s">
        <v>73</v>
      </c>
      <c r="K48" s="107"/>
      <c r="L48" s="108">
        <v>9</v>
      </c>
      <c r="M48" s="108"/>
      <c r="N48" s="109" t="s">
        <v>74</v>
      </c>
      <c r="O48" s="109"/>
      <c r="P48" s="106"/>
      <c r="Q48" s="110"/>
      <c r="R48" s="111">
        <f t="shared" si="1"/>
        <v>1</v>
      </c>
      <c r="S48" s="106">
        <f t="shared" si="2"/>
        <v>1</v>
      </c>
      <c r="T48" s="106">
        <f t="shared" si="3"/>
        <v>1</v>
      </c>
      <c r="U48" s="112">
        <f t="shared" si="4"/>
        <v>4</v>
      </c>
      <c r="V48" s="113">
        <f t="shared" si="5"/>
        <v>2.2400000000000002</v>
      </c>
      <c r="W48" s="112">
        <f t="shared" si="6"/>
        <v>2</v>
      </c>
      <c r="X48" s="113">
        <f t="shared" si="7"/>
        <v>1.62</v>
      </c>
      <c r="Y48" s="112">
        <f t="shared" si="8"/>
        <v>4</v>
      </c>
      <c r="Z48" s="114">
        <f t="shared" si="9"/>
        <v>2.2400000000000002</v>
      </c>
      <c r="AA48" s="103">
        <f t="shared" si="10"/>
        <v>6.1000000000000005</v>
      </c>
      <c r="AB48" s="115" t="str">
        <f t="shared" si="11"/>
        <v>-</v>
      </c>
      <c r="AC48" s="105" t="s">
        <v>73</v>
      </c>
      <c r="AD48" s="106" t="s">
        <v>73</v>
      </c>
      <c r="AE48" s="116" t="s">
        <v>100</v>
      </c>
      <c r="AF48" s="106"/>
      <c r="AG48" s="116" t="s">
        <v>76</v>
      </c>
      <c r="AH48" s="106"/>
      <c r="AI48" s="106" t="s">
        <v>77</v>
      </c>
      <c r="AJ48" s="110"/>
      <c r="AK48" s="111">
        <f t="shared" si="12"/>
        <v>1</v>
      </c>
      <c r="AL48" s="106">
        <f t="shared" si="13"/>
        <v>1</v>
      </c>
      <c r="AM48" s="112">
        <f t="shared" si="14"/>
        <v>1</v>
      </c>
      <c r="AN48" s="113">
        <f t="shared" si="15"/>
        <v>0.81</v>
      </c>
      <c r="AO48" s="112">
        <f t="shared" si="16"/>
        <v>4</v>
      </c>
      <c r="AP48" s="113">
        <f t="shared" si="17"/>
        <v>2.68</v>
      </c>
      <c r="AQ48" s="112">
        <f t="shared" si="18"/>
        <v>4</v>
      </c>
      <c r="AR48" s="114">
        <f t="shared" si="19"/>
        <v>2</v>
      </c>
      <c r="AS48" s="117">
        <f t="shared" si="20"/>
        <v>5.49</v>
      </c>
      <c r="AT48" s="115" t="str">
        <f t="shared" si="21"/>
        <v>-</v>
      </c>
      <c r="AU48" s="95">
        <f t="shared" si="22"/>
        <v>11.59</v>
      </c>
      <c r="AV48" s="111" t="s">
        <v>73</v>
      </c>
      <c r="AW48" s="106" t="s">
        <v>73</v>
      </c>
      <c r="AX48" s="106" t="s">
        <v>73</v>
      </c>
      <c r="AY48" s="106" t="s">
        <v>73</v>
      </c>
      <c r="AZ48" s="106" t="s">
        <v>73</v>
      </c>
      <c r="BA48" s="118" t="s">
        <v>78</v>
      </c>
      <c r="BB48" s="119"/>
      <c r="BC48" s="110" t="s">
        <v>79</v>
      </c>
      <c r="BD48" s="105"/>
      <c r="BE48" s="118" t="s">
        <v>80</v>
      </c>
      <c r="BF48" s="105"/>
      <c r="BG48" s="106" t="s">
        <v>82</v>
      </c>
      <c r="BH48" s="106"/>
      <c r="BI48" s="106"/>
      <c r="BJ48" s="110"/>
      <c r="BK48" s="111">
        <f t="shared" si="23"/>
        <v>1</v>
      </c>
      <c r="BL48" s="106">
        <f t="shared" si="24"/>
        <v>1</v>
      </c>
      <c r="BM48" s="106">
        <f t="shared" si="25"/>
        <v>1</v>
      </c>
      <c r="BN48" s="106">
        <f t="shared" si="26"/>
        <v>1</v>
      </c>
      <c r="BO48" s="106">
        <f t="shared" si="27"/>
        <v>1</v>
      </c>
      <c r="BP48" s="112">
        <f t="shared" si="28"/>
        <v>4</v>
      </c>
      <c r="BQ48" s="113">
        <f t="shared" si="29"/>
        <v>1.52</v>
      </c>
      <c r="BR48" s="112">
        <f t="shared" si="30"/>
        <v>4</v>
      </c>
      <c r="BS48" s="113">
        <f t="shared" si="31"/>
        <v>0.52</v>
      </c>
      <c r="BT48" s="112">
        <f t="shared" si="32"/>
        <v>4</v>
      </c>
      <c r="BU48" s="114">
        <f t="shared" si="33"/>
        <v>1</v>
      </c>
      <c r="BV48" s="103">
        <f t="shared" si="34"/>
        <v>3.04</v>
      </c>
      <c r="BW48" s="120" t="str">
        <f t="shared" si="35"/>
        <v>-</v>
      </c>
      <c r="BX48" s="118"/>
    </row>
    <row r="49" spans="1:76" ht="30" customHeight="1" x14ac:dyDescent="0.25">
      <c r="A49" s="126" t="s">
        <v>191</v>
      </c>
      <c r="B49" s="127" t="s">
        <v>191</v>
      </c>
      <c r="C49" s="101" t="s">
        <v>209</v>
      </c>
      <c r="D49" s="102" t="s">
        <v>72</v>
      </c>
      <c r="E49" s="103">
        <f t="shared" si="0"/>
        <v>14.379999999999999</v>
      </c>
      <c r="F49" s="104">
        <f>RANK(Tabelle1[[#This Row],[Summarized Points 1-3 Iteration]],$E$25:$E$62,0)</f>
        <v>25</v>
      </c>
      <c r="G49" s="105" t="s">
        <v>73</v>
      </c>
      <c r="H49" s="106" t="s">
        <v>73</v>
      </c>
      <c r="I49" s="106" t="s">
        <v>73</v>
      </c>
      <c r="J49" s="107" t="s">
        <v>73</v>
      </c>
      <c r="K49" s="107"/>
      <c r="L49" s="108">
        <v>12</v>
      </c>
      <c r="M49" s="108"/>
      <c r="N49" s="109" t="s">
        <v>74</v>
      </c>
      <c r="O49" s="109"/>
      <c r="P49" s="106"/>
      <c r="Q49" s="110"/>
      <c r="R49" s="111">
        <f t="shared" si="1"/>
        <v>1</v>
      </c>
      <c r="S49" s="106">
        <f t="shared" si="2"/>
        <v>1</v>
      </c>
      <c r="T49" s="106">
        <f t="shared" si="3"/>
        <v>1</v>
      </c>
      <c r="U49" s="112">
        <f t="shared" si="4"/>
        <v>4</v>
      </c>
      <c r="V49" s="113">
        <f t="shared" si="5"/>
        <v>2.2400000000000002</v>
      </c>
      <c r="W49" s="112">
        <f t="shared" si="6"/>
        <v>3</v>
      </c>
      <c r="X49" s="113">
        <f t="shared" si="7"/>
        <v>2.4300000000000002</v>
      </c>
      <c r="Y49" s="112">
        <f t="shared" si="8"/>
        <v>4</v>
      </c>
      <c r="Z49" s="114">
        <f t="shared" si="9"/>
        <v>2.2400000000000002</v>
      </c>
      <c r="AA49" s="103">
        <f t="shared" si="10"/>
        <v>6.91</v>
      </c>
      <c r="AB49" s="115" t="str">
        <f t="shared" si="11"/>
        <v>-</v>
      </c>
      <c r="AC49" s="105" t="s">
        <v>73</v>
      </c>
      <c r="AD49" s="106" t="s">
        <v>73</v>
      </c>
      <c r="AE49" s="116" t="s">
        <v>84</v>
      </c>
      <c r="AF49" s="106"/>
      <c r="AG49" s="116" t="s">
        <v>82</v>
      </c>
      <c r="AH49" s="106"/>
      <c r="AI49" s="106" t="s">
        <v>77</v>
      </c>
      <c r="AJ49" s="110"/>
      <c r="AK49" s="111">
        <f t="shared" si="12"/>
        <v>1</v>
      </c>
      <c r="AL49" s="106">
        <f t="shared" si="13"/>
        <v>1</v>
      </c>
      <c r="AM49" s="112">
        <f t="shared" si="14"/>
        <v>3</v>
      </c>
      <c r="AN49" s="113">
        <f t="shared" si="15"/>
        <v>2.4300000000000002</v>
      </c>
      <c r="AO49" s="112">
        <f t="shared" si="16"/>
        <v>0</v>
      </c>
      <c r="AP49" s="113">
        <f t="shared" si="17"/>
        <v>0</v>
      </c>
      <c r="AQ49" s="112">
        <f t="shared" si="18"/>
        <v>4</v>
      </c>
      <c r="AR49" s="114">
        <f t="shared" si="19"/>
        <v>2</v>
      </c>
      <c r="AS49" s="117">
        <f t="shared" si="20"/>
        <v>4.43</v>
      </c>
      <c r="AT49" s="115" t="str">
        <f t="shared" si="21"/>
        <v>-</v>
      </c>
      <c r="AU49" s="95">
        <f t="shared" si="22"/>
        <v>11.34</v>
      </c>
      <c r="AV49" s="111" t="s">
        <v>73</v>
      </c>
      <c r="AW49" s="106" t="s">
        <v>73</v>
      </c>
      <c r="AX49" s="106" t="s">
        <v>73</v>
      </c>
      <c r="AY49" s="106" t="s">
        <v>73</v>
      </c>
      <c r="AZ49" s="106" t="s">
        <v>73</v>
      </c>
      <c r="BA49" s="118" t="s">
        <v>78</v>
      </c>
      <c r="BB49" s="119"/>
      <c r="BC49" s="110" t="s">
        <v>79</v>
      </c>
      <c r="BD49" s="105"/>
      <c r="BE49" s="118" t="s">
        <v>80</v>
      </c>
      <c r="BF49" s="105"/>
      <c r="BG49" s="106" t="s">
        <v>98</v>
      </c>
      <c r="BH49" s="106"/>
      <c r="BI49" s="106"/>
      <c r="BJ49" s="110"/>
      <c r="BK49" s="111">
        <f t="shared" si="23"/>
        <v>1</v>
      </c>
      <c r="BL49" s="106">
        <f t="shared" si="24"/>
        <v>1</v>
      </c>
      <c r="BM49" s="106">
        <f t="shared" si="25"/>
        <v>1</v>
      </c>
      <c r="BN49" s="106">
        <f t="shared" si="26"/>
        <v>1</v>
      </c>
      <c r="BO49" s="106">
        <f t="shared" si="27"/>
        <v>1</v>
      </c>
      <c r="BP49" s="112">
        <f t="shared" si="28"/>
        <v>4</v>
      </c>
      <c r="BQ49" s="113">
        <f t="shared" si="29"/>
        <v>1.52</v>
      </c>
      <c r="BR49" s="112">
        <f t="shared" si="30"/>
        <v>4</v>
      </c>
      <c r="BS49" s="113">
        <f t="shared" si="31"/>
        <v>0.52</v>
      </c>
      <c r="BT49" s="112">
        <f t="shared" si="32"/>
        <v>4</v>
      </c>
      <c r="BU49" s="114">
        <f t="shared" si="33"/>
        <v>1</v>
      </c>
      <c r="BV49" s="103">
        <f t="shared" si="34"/>
        <v>3.04</v>
      </c>
      <c r="BW49" s="120" t="str">
        <f t="shared" si="35"/>
        <v>-</v>
      </c>
      <c r="BX49" s="118"/>
    </row>
    <row r="50" spans="1:76" ht="30" customHeight="1" x14ac:dyDescent="0.25">
      <c r="A50" s="128" t="s">
        <v>210</v>
      </c>
      <c r="B50" s="129" t="s">
        <v>211</v>
      </c>
      <c r="C50" s="101" t="s">
        <v>209</v>
      </c>
      <c r="D50" s="102" t="s">
        <v>72</v>
      </c>
      <c r="E50" s="103">
        <f t="shared" si="0"/>
        <v>14.25</v>
      </c>
      <c r="F50" s="104">
        <f>RANK(Tabelle1[[#This Row],[Summarized Points 1-3 Iteration]],$E$25:$E$62,0)</f>
        <v>26</v>
      </c>
      <c r="G50" s="105" t="s">
        <v>73</v>
      </c>
      <c r="H50" s="106" t="s">
        <v>73</v>
      </c>
      <c r="I50" s="106" t="s">
        <v>73</v>
      </c>
      <c r="J50" s="107" t="s">
        <v>73</v>
      </c>
      <c r="K50" s="107"/>
      <c r="L50" s="108">
        <v>13</v>
      </c>
      <c r="M50" s="108"/>
      <c r="N50" s="109" t="s">
        <v>74</v>
      </c>
      <c r="O50" s="109"/>
      <c r="P50" s="106"/>
      <c r="Q50" s="110"/>
      <c r="R50" s="111">
        <f t="shared" si="1"/>
        <v>1</v>
      </c>
      <c r="S50" s="106">
        <f t="shared" si="2"/>
        <v>1</v>
      </c>
      <c r="T50" s="106">
        <f t="shared" si="3"/>
        <v>1</v>
      </c>
      <c r="U50" s="112">
        <f t="shared" si="4"/>
        <v>4</v>
      </c>
      <c r="V50" s="113">
        <f t="shared" si="5"/>
        <v>2.2400000000000002</v>
      </c>
      <c r="W50" s="112">
        <f t="shared" si="6"/>
        <v>3</v>
      </c>
      <c r="X50" s="113">
        <f t="shared" si="7"/>
        <v>2.4300000000000002</v>
      </c>
      <c r="Y50" s="112">
        <f t="shared" si="8"/>
        <v>4</v>
      </c>
      <c r="Z50" s="114">
        <f t="shared" si="9"/>
        <v>2.2400000000000002</v>
      </c>
      <c r="AA50" s="103">
        <f t="shared" si="10"/>
        <v>6.91</v>
      </c>
      <c r="AB50" s="115" t="str">
        <f t="shared" si="11"/>
        <v>-</v>
      </c>
      <c r="AC50" s="105" t="s">
        <v>73</v>
      </c>
      <c r="AD50" s="106" t="s">
        <v>73</v>
      </c>
      <c r="AE50" s="116" t="s">
        <v>84</v>
      </c>
      <c r="AF50" s="106"/>
      <c r="AG50" s="116" t="s">
        <v>82</v>
      </c>
      <c r="AH50" s="106"/>
      <c r="AI50" s="106" t="s">
        <v>77</v>
      </c>
      <c r="AJ50" s="110"/>
      <c r="AK50" s="111">
        <f t="shared" si="12"/>
        <v>1</v>
      </c>
      <c r="AL50" s="106">
        <f t="shared" si="13"/>
        <v>1</v>
      </c>
      <c r="AM50" s="112">
        <f t="shared" si="14"/>
        <v>3</v>
      </c>
      <c r="AN50" s="113">
        <f t="shared" si="15"/>
        <v>2.4300000000000002</v>
      </c>
      <c r="AO50" s="112">
        <f t="shared" si="16"/>
        <v>0</v>
      </c>
      <c r="AP50" s="113">
        <f t="shared" si="17"/>
        <v>0</v>
      </c>
      <c r="AQ50" s="112">
        <f t="shared" si="18"/>
        <v>4</v>
      </c>
      <c r="AR50" s="114">
        <f t="shared" si="19"/>
        <v>2</v>
      </c>
      <c r="AS50" s="117">
        <f t="shared" si="20"/>
        <v>4.43</v>
      </c>
      <c r="AT50" s="115" t="str">
        <f t="shared" si="21"/>
        <v>-</v>
      </c>
      <c r="AU50" s="95">
        <f t="shared" si="22"/>
        <v>11.34</v>
      </c>
      <c r="AV50" s="111" t="s">
        <v>73</v>
      </c>
      <c r="AW50" s="106" t="s">
        <v>73</v>
      </c>
      <c r="AX50" s="106" t="s">
        <v>73</v>
      </c>
      <c r="AY50" s="106" t="s">
        <v>73</v>
      </c>
      <c r="AZ50" s="106" t="s">
        <v>73</v>
      </c>
      <c r="BA50" s="118" t="s">
        <v>78</v>
      </c>
      <c r="BB50" s="119"/>
      <c r="BC50" s="110" t="s">
        <v>88</v>
      </c>
      <c r="BD50" s="105"/>
      <c r="BE50" s="118" t="s">
        <v>80</v>
      </c>
      <c r="BF50" s="105"/>
      <c r="BG50" s="106" t="s">
        <v>98</v>
      </c>
      <c r="BH50" s="106"/>
      <c r="BI50" s="106"/>
      <c r="BJ50" s="110"/>
      <c r="BK50" s="111">
        <f t="shared" si="23"/>
        <v>1</v>
      </c>
      <c r="BL50" s="106">
        <f t="shared" si="24"/>
        <v>1</v>
      </c>
      <c r="BM50" s="106">
        <f t="shared" si="25"/>
        <v>1</v>
      </c>
      <c r="BN50" s="106">
        <f t="shared" si="26"/>
        <v>1</v>
      </c>
      <c r="BO50" s="106">
        <f t="shared" si="27"/>
        <v>1</v>
      </c>
      <c r="BP50" s="112">
        <f t="shared" si="28"/>
        <v>4</v>
      </c>
      <c r="BQ50" s="113">
        <f t="shared" si="29"/>
        <v>1.52</v>
      </c>
      <c r="BR50" s="112">
        <f t="shared" si="30"/>
        <v>3</v>
      </c>
      <c r="BS50" s="113">
        <f t="shared" si="31"/>
        <v>0.39</v>
      </c>
      <c r="BT50" s="112">
        <f t="shared" si="32"/>
        <v>4</v>
      </c>
      <c r="BU50" s="114">
        <f t="shared" si="33"/>
        <v>1</v>
      </c>
      <c r="BV50" s="103">
        <f t="shared" si="34"/>
        <v>2.91</v>
      </c>
      <c r="BW50" s="120" t="str">
        <f t="shared" si="35"/>
        <v>-</v>
      </c>
      <c r="BX50" s="118"/>
    </row>
    <row r="51" spans="1:76" ht="30" customHeight="1" x14ac:dyDescent="0.25">
      <c r="A51" s="121" t="s">
        <v>183</v>
      </c>
      <c r="B51" s="122" t="s">
        <v>212</v>
      </c>
      <c r="C51" s="101" t="s">
        <v>188</v>
      </c>
      <c r="D51" s="102" t="s">
        <v>72</v>
      </c>
      <c r="E51" s="103">
        <f t="shared" si="0"/>
        <v>14.180000000000001</v>
      </c>
      <c r="F51" s="104">
        <f>RANK(Tabelle1[[#This Row],[Summarized Points 1-3 Iteration]],$E$25:$E$62,0)</f>
        <v>27</v>
      </c>
      <c r="G51" s="105" t="s">
        <v>73</v>
      </c>
      <c r="H51" s="106" t="s">
        <v>73</v>
      </c>
      <c r="I51" s="106" t="s">
        <v>73</v>
      </c>
      <c r="J51" s="107" t="s">
        <v>73</v>
      </c>
      <c r="K51" s="107"/>
      <c r="L51" s="108">
        <v>11</v>
      </c>
      <c r="M51" s="108"/>
      <c r="N51" s="109" t="s">
        <v>74</v>
      </c>
      <c r="O51" s="109"/>
      <c r="P51" s="106"/>
      <c r="Q51" s="110"/>
      <c r="R51" s="111">
        <f t="shared" si="1"/>
        <v>1</v>
      </c>
      <c r="S51" s="106">
        <f t="shared" si="2"/>
        <v>1</v>
      </c>
      <c r="T51" s="106">
        <f t="shared" si="3"/>
        <v>1</v>
      </c>
      <c r="U51" s="112">
        <f t="shared" si="4"/>
        <v>4</v>
      </c>
      <c r="V51" s="113">
        <f t="shared" si="5"/>
        <v>2.2400000000000002</v>
      </c>
      <c r="W51" s="112">
        <f t="shared" si="6"/>
        <v>2</v>
      </c>
      <c r="X51" s="113">
        <f t="shared" si="7"/>
        <v>1.62</v>
      </c>
      <c r="Y51" s="112">
        <f t="shared" si="8"/>
        <v>4</v>
      </c>
      <c r="Z51" s="114">
        <f t="shared" si="9"/>
        <v>2.2400000000000002</v>
      </c>
      <c r="AA51" s="103">
        <f t="shared" si="10"/>
        <v>6.1000000000000005</v>
      </c>
      <c r="AB51" s="115" t="str">
        <f t="shared" si="11"/>
        <v>-</v>
      </c>
      <c r="AC51" s="105" t="s">
        <v>73</v>
      </c>
      <c r="AD51" s="106" t="s">
        <v>73</v>
      </c>
      <c r="AE51" s="116" t="s">
        <v>93</v>
      </c>
      <c r="AF51" s="106"/>
      <c r="AG51" s="116" t="s">
        <v>76</v>
      </c>
      <c r="AH51" s="106"/>
      <c r="AI51" s="106" t="s">
        <v>77</v>
      </c>
      <c r="AJ51" s="110"/>
      <c r="AK51" s="111">
        <f t="shared" si="12"/>
        <v>1</v>
      </c>
      <c r="AL51" s="106">
        <f t="shared" si="13"/>
        <v>1</v>
      </c>
      <c r="AM51" s="112">
        <f t="shared" si="14"/>
        <v>2</v>
      </c>
      <c r="AN51" s="113">
        <f t="shared" si="15"/>
        <v>1.62</v>
      </c>
      <c r="AO51" s="112">
        <f t="shared" si="16"/>
        <v>4</v>
      </c>
      <c r="AP51" s="113">
        <f t="shared" si="17"/>
        <v>2.68</v>
      </c>
      <c r="AQ51" s="112">
        <f t="shared" si="18"/>
        <v>4</v>
      </c>
      <c r="AR51" s="114">
        <f t="shared" si="19"/>
        <v>2</v>
      </c>
      <c r="AS51" s="117">
        <f t="shared" si="20"/>
        <v>6.3000000000000007</v>
      </c>
      <c r="AT51" s="115" t="str">
        <f t="shared" si="21"/>
        <v>-</v>
      </c>
      <c r="AU51" s="95">
        <f t="shared" si="22"/>
        <v>12.400000000000002</v>
      </c>
      <c r="AV51" s="111" t="s">
        <v>73</v>
      </c>
      <c r="AW51" s="106" t="s">
        <v>73</v>
      </c>
      <c r="AX51" s="106" t="s">
        <v>73</v>
      </c>
      <c r="AY51" s="106" t="s">
        <v>73</v>
      </c>
      <c r="AZ51" s="106" t="s">
        <v>73</v>
      </c>
      <c r="BA51" s="118" t="s">
        <v>87</v>
      </c>
      <c r="BB51" s="119"/>
      <c r="BC51" s="110" t="s">
        <v>79</v>
      </c>
      <c r="BD51" s="105"/>
      <c r="BE51" s="118" t="s">
        <v>89</v>
      </c>
      <c r="BF51" s="105"/>
      <c r="BG51" s="106" t="s">
        <v>98</v>
      </c>
      <c r="BH51" s="106"/>
      <c r="BI51" s="106"/>
      <c r="BJ51" s="110"/>
      <c r="BK51" s="111">
        <f t="shared" si="23"/>
        <v>1</v>
      </c>
      <c r="BL51" s="106">
        <f t="shared" si="24"/>
        <v>1</v>
      </c>
      <c r="BM51" s="106">
        <f t="shared" si="25"/>
        <v>1</v>
      </c>
      <c r="BN51" s="106">
        <f t="shared" si="26"/>
        <v>1</v>
      </c>
      <c r="BO51" s="106">
        <f t="shared" si="27"/>
        <v>1</v>
      </c>
      <c r="BP51" s="112">
        <f t="shared" si="28"/>
        <v>2</v>
      </c>
      <c r="BQ51" s="113">
        <f t="shared" si="29"/>
        <v>0.76</v>
      </c>
      <c r="BR51" s="112">
        <f t="shared" si="30"/>
        <v>4</v>
      </c>
      <c r="BS51" s="113">
        <f t="shared" si="31"/>
        <v>0.52</v>
      </c>
      <c r="BT51" s="112">
        <f t="shared" si="32"/>
        <v>2</v>
      </c>
      <c r="BU51" s="114">
        <f t="shared" si="33"/>
        <v>0.5</v>
      </c>
      <c r="BV51" s="103">
        <f t="shared" si="34"/>
        <v>1.78</v>
      </c>
      <c r="BW51" s="120" t="str">
        <f t="shared" si="35"/>
        <v>-</v>
      </c>
      <c r="BX51" s="118"/>
    </row>
    <row r="52" spans="1:76" ht="30" customHeight="1" x14ac:dyDescent="0.25">
      <c r="A52" s="99" t="s">
        <v>213</v>
      </c>
      <c r="B52" s="100" t="s">
        <v>214</v>
      </c>
      <c r="C52" s="101" t="s">
        <v>179</v>
      </c>
      <c r="D52" s="102" t="s">
        <v>72</v>
      </c>
      <c r="E52" s="103">
        <f t="shared" si="0"/>
        <v>13.97</v>
      </c>
      <c r="F52" s="104">
        <f>RANK(Tabelle1[[#This Row],[Summarized Points 1-3 Iteration]],$E$25:$E$62,0)</f>
        <v>28</v>
      </c>
      <c r="G52" s="105" t="s">
        <v>73</v>
      </c>
      <c r="H52" s="106" t="s">
        <v>91</v>
      </c>
      <c r="I52" s="106" t="s">
        <v>73</v>
      </c>
      <c r="J52" s="107" t="s">
        <v>73</v>
      </c>
      <c r="K52" s="107"/>
      <c r="L52" s="108">
        <v>13</v>
      </c>
      <c r="M52" s="108"/>
      <c r="N52" s="109" t="s">
        <v>74</v>
      </c>
      <c r="O52" s="109"/>
      <c r="P52" s="106"/>
      <c r="Q52" s="110"/>
      <c r="R52" s="111">
        <f t="shared" si="1"/>
        <v>1</v>
      </c>
      <c r="S52" s="106">
        <f t="shared" si="2"/>
        <v>1</v>
      </c>
      <c r="T52" s="106">
        <f t="shared" si="3"/>
        <v>1</v>
      </c>
      <c r="U52" s="112">
        <f t="shared" si="4"/>
        <v>4</v>
      </c>
      <c r="V52" s="113">
        <f t="shared" si="5"/>
        <v>2.2400000000000002</v>
      </c>
      <c r="W52" s="112">
        <f t="shared" si="6"/>
        <v>3</v>
      </c>
      <c r="X52" s="113">
        <f t="shared" si="7"/>
        <v>2.4300000000000002</v>
      </c>
      <c r="Y52" s="112">
        <f t="shared" si="8"/>
        <v>4</v>
      </c>
      <c r="Z52" s="114">
        <f t="shared" si="9"/>
        <v>2.2400000000000002</v>
      </c>
      <c r="AA52" s="103">
        <f t="shared" si="10"/>
        <v>6.91</v>
      </c>
      <c r="AB52" s="115" t="str">
        <f t="shared" si="11"/>
        <v>NO PROVIDER</v>
      </c>
      <c r="AC52" s="105" t="s">
        <v>73</v>
      </c>
      <c r="AD52" s="106" t="s">
        <v>73</v>
      </c>
      <c r="AE52" s="116" t="s">
        <v>100</v>
      </c>
      <c r="AF52" s="106"/>
      <c r="AG52" s="116" t="s">
        <v>85</v>
      </c>
      <c r="AH52" s="106"/>
      <c r="AI52" s="106" t="s">
        <v>77</v>
      </c>
      <c r="AJ52" s="110"/>
      <c r="AK52" s="111">
        <f t="shared" si="12"/>
        <v>1</v>
      </c>
      <c r="AL52" s="106">
        <f t="shared" si="13"/>
        <v>1</v>
      </c>
      <c r="AM52" s="112">
        <f t="shared" si="14"/>
        <v>1</v>
      </c>
      <c r="AN52" s="113">
        <f t="shared" si="15"/>
        <v>0.81</v>
      </c>
      <c r="AO52" s="112">
        <f t="shared" si="16"/>
        <v>2</v>
      </c>
      <c r="AP52" s="113">
        <f t="shared" si="17"/>
        <v>1.34</v>
      </c>
      <c r="AQ52" s="112">
        <f t="shared" si="18"/>
        <v>4</v>
      </c>
      <c r="AR52" s="114">
        <f t="shared" si="19"/>
        <v>2</v>
      </c>
      <c r="AS52" s="117">
        <f t="shared" si="20"/>
        <v>4.1500000000000004</v>
      </c>
      <c r="AT52" s="115" t="str">
        <f t="shared" si="21"/>
        <v>-</v>
      </c>
      <c r="AU52" s="95">
        <f t="shared" si="22"/>
        <v>11.06</v>
      </c>
      <c r="AV52" s="111" t="s">
        <v>73</v>
      </c>
      <c r="AW52" s="106" t="s">
        <v>73</v>
      </c>
      <c r="AX52" s="106" t="s">
        <v>73</v>
      </c>
      <c r="AY52" s="106" t="s">
        <v>73</v>
      </c>
      <c r="AZ52" s="106" t="s">
        <v>73</v>
      </c>
      <c r="BA52" s="118" t="s">
        <v>78</v>
      </c>
      <c r="BB52" s="119"/>
      <c r="BC52" s="110" t="s">
        <v>88</v>
      </c>
      <c r="BD52" s="105"/>
      <c r="BE52" s="118" t="s">
        <v>80</v>
      </c>
      <c r="BF52" s="105"/>
      <c r="BG52" s="106" t="s">
        <v>82</v>
      </c>
      <c r="BH52" s="106"/>
      <c r="BI52" s="106"/>
      <c r="BJ52" s="110"/>
      <c r="BK52" s="111">
        <f t="shared" si="23"/>
        <v>1</v>
      </c>
      <c r="BL52" s="106">
        <f t="shared" si="24"/>
        <v>1</v>
      </c>
      <c r="BM52" s="106">
        <f t="shared" si="25"/>
        <v>1</v>
      </c>
      <c r="BN52" s="106">
        <f t="shared" si="26"/>
        <v>1</v>
      </c>
      <c r="BO52" s="106">
        <f t="shared" si="27"/>
        <v>1</v>
      </c>
      <c r="BP52" s="112">
        <f t="shared" si="28"/>
        <v>4</v>
      </c>
      <c r="BQ52" s="113">
        <f t="shared" si="29"/>
        <v>1.52</v>
      </c>
      <c r="BR52" s="112">
        <f t="shared" si="30"/>
        <v>3</v>
      </c>
      <c r="BS52" s="113">
        <f t="shared" si="31"/>
        <v>0.39</v>
      </c>
      <c r="BT52" s="112">
        <f t="shared" si="32"/>
        <v>4</v>
      </c>
      <c r="BU52" s="114">
        <f t="shared" si="33"/>
        <v>1</v>
      </c>
      <c r="BV52" s="103">
        <f t="shared" si="34"/>
        <v>2.91</v>
      </c>
      <c r="BW52" s="120" t="str">
        <f t="shared" si="35"/>
        <v>-</v>
      </c>
      <c r="BX52" s="118"/>
    </row>
    <row r="53" spans="1:76" ht="30" customHeight="1" x14ac:dyDescent="0.25">
      <c r="A53" s="99" t="s">
        <v>215</v>
      </c>
      <c r="B53" s="100" t="s">
        <v>216</v>
      </c>
      <c r="C53" s="101" t="s">
        <v>179</v>
      </c>
      <c r="D53" s="102" t="s">
        <v>72</v>
      </c>
      <c r="E53" s="103">
        <f t="shared" si="0"/>
        <v>13.97</v>
      </c>
      <c r="F53" s="104">
        <f>RANK(Tabelle1[[#This Row],[Summarized Points 1-3 Iteration]],$E$25:$E$62,0)</f>
        <v>28</v>
      </c>
      <c r="G53" s="105" t="s">
        <v>73</v>
      </c>
      <c r="H53" s="106" t="s">
        <v>73</v>
      </c>
      <c r="I53" s="106" t="s">
        <v>73</v>
      </c>
      <c r="J53" s="107" t="s">
        <v>73</v>
      </c>
      <c r="K53" s="107"/>
      <c r="L53" s="108">
        <v>10</v>
      </c>
      <c r="M53" s="108"/>
      <c r="N53" s="109" t="s">
        <v>74</v>
      </c>
      <c r="O53" s="109"/>
      <c r="P53" s="106"/>
      <c r="Q53" s="110"/>
      <c r="R53" s="111">
        <f t="shared" si="1"/>
        <v>1</v>
      </c>
      <c r="S53" s="106">
        <f t="shared" si="2"/>
        <v>1</v>
      </c>
      <c r="T53" s="106">
        <f t="shared" si="3"/>
        <v>1</v>
      </c>
      <c r="U53" s="112">
        <f t="shared" si="4"/>
        <v>4</v>
      </c>
      <c r="V53" s="113">
        <f t="shared" si="5"/>
        <v>2.2400000000000002</v>
      </c>
      <c r="W53" s="112">
        <f t="shared" si="6"/>
        <v>2</v>
      </c>
      <c r="X53" s="113">
        <f t="shared" si="7"/>
        <v>1.62</v>
      </c>
      <c r="Y53" s="112">
        <f t="shared" si="8"/>
        <v>4</v>
      </c>
      <c r="Z53" s="114">
        <f t="shared" si="9"/>
        <v>2.2400000000000002</v>
      </c>
      <c r="AA53" s="103">
        <f t="shared" si="10"/>
        <v>6.1000000000000005</v>
      </c>
      <c r="AB53" s="115" t="str">
        <f t="shared" si="11"/>
        <v>-</v>
      </c>
      <c r="AC53" s="105" t="s">
        <v>73</v>
      </c>
      <c r="AD53" s="106" t="s">
        <v>73</v>
      </c>
      <c r="AE53" s="116" t="s">
        <v>93</v>
      </c>
      <c r="AF53" s="106"/>
      <c r="AG53" s="116" t="s">
        <v>85</v>
      </c>
      <c r="AH53" s="106"/>
      <c r="AI53" s="106" t="s">
        <v>77</v>
      </c>
      <c r="AJ53" s="110"/>
      <c r="AK53" s="111">
        <f t="shared" si="12"/>
        <v>1</v>
      </c>
      <c r="AL53" s="106">
        <f t="shared" si="13"/>
        <v>1</v>
      </c>
      <c r="AM53" s="112">
        <f t="shared" si="14"/>
        <v>2</v>
      </c>
      <c r="AN53" s="113">
        <f t="shared" si="15"/>
        <v>1.62</v>
      </c>
      <c r="AO53" s="112">
        <f t="shared" si="16"/>
        <v>2</v>
      </c>
      <c r="AP53" s="113">
        <f t="shared" si="17"/>
        <v>1.34</v>
      </c>
      <c r="AQ53" s="112">
        <f t="shared" si="18"/>
        <v>4</v>
      </c>
      <c r="AR53" s="114">
        <f t="shared" si="19"/>
        <v>2</v>
      </c>
      <c r="AS53" s="117">
        <f t="shared" si="20"/>
        <v>4.96</v>
      </c>
      <c r="AT53" s="115" t="str">
        <f t="shared" si="21"/>
        <v>-</v>
      </c>
      <c r="AU53" s="95">
        <f t="shared" si="22"/>
        <v>11.06</v>
      </c>
      <c r="AV53" s="111" t="s">
        <v>73</v>
      </c>
      <c r="AW53" s="106" t="s">
        <v>73</v>
      </c>
      <c r="AX53" s="106" t="s">
        <v>73</v>
      </c>
      <c r="AY53" s="106" t="s">
        <v>73</v>
      </c>
      <c r="AZ53" s="106" t="s">
        <v>73</v>
      </c>
      <c r="BA53" s="118" t="s">
        <v>78</v>
      </c>
      <c r="BB53" s="119"/>
      <c r="BC53" s="110" t="s">
        <v>88</v>
      </c>
      <c r="BD53" s="105"/>
      <c r="BE53" s="118" t="s">
        <v>80</v>
      </c>
      <c r="BF53" s="105"/>
      <c r="BG53" s="106" t="s">
        <v>73</v>
      </c>
      <c r="BH53" s="106"/>
      <c r="BI53" s="106"/>
      <c r="BJ53" s="110"/>
      <c r="BK53" s="111">
        <f t="shared" si="23"/>
        <v>1</v>
      </c>
      <c r="BL53" s="106">
        <f t="shared" si="24"/>
        <v>1</v>
      </c>
      <c r="BM53" s="106">
        <f t="shared" si="25"/>
        <v>1</v>
      </c>
      <c r="BN53" s="106">
        <f t="shared" si="26"/>
        <v>1</v>
      </c>
      <c r="BO53" s="106">
        <f t="shared" si="27"/>
        <v>1</v>
      </c>
      <c r="BP53" s="112">
        <f t="shared" si="28"/>
        <v>4</v>
      </c>
      <c r="BQ53" s="113">
        <f t="shared" si="29"/>
        <v>1.52</v>
      </c>
      <c r="BR53" s="112">
        <f t="shared" si="30"/>
        <v>3</v>
      </c>
      <c r="BS53" s="113">
        <f t="shared" si="31"/>
        <v>0.39</v>
      </c>
      <c r="BT53" s="112">
        <f t="shared" si="32"/>
        <v>4</v>
      </c>
      <c r="BU53" s="114">
        <f t="shared" si="33"/>
        <v>1</v>
      </c>
      <c r="BV53" s="103">
        <f t="shared" si="34"/>
        <v>2.91</v>
      </c>
      <c r="BW53" s="120" t="str">
        <f t="shared" si="35"/>
        <v>-</v>
      </c>
      <c r="BX53" s="118"/>
    </row>
    <row r="54" spans="1:76" ht="30" customHeight="1" x14ac:dyDescent="0.25">
      <c r="A54" s="99" t="s">
        <v>215</v>
      </c>
      <c r="B54" s="100" t="s">
        <v>216</v>
      </c>
      <c r="C54" s="101" t="s">
        <v>209</v>
      </c>
      <c r="D54" s="102" t="s">
        <v>72</v>
      </c>
      <c r="E54" s="103">
        <f t="shared" si="0"/>
        <v>13.440000000000001</v>
      </c>
      <c r="F54" s="104">
        <f>RANK(Tabelle1[[#This Row],[Summarized Points 1-3 Iteration]],$E$25:$E$62,0)</f>
        <v>30</v>
      </c>
      <c r="G54" s="105" t="s">
        <v>73</v>
      </c>
      <c r="H54" s="106" t="s">
        <v>73</v>
      </c>
      <c r="I54" s="106" t="s">
        <v>73</v>
      </c>
      <c r="J54" s="107" t="s">
        <v>73</v>
      </c>
      <c r="K54" s="107"/>
      <c r="L54" s="108">
        <v>10</v>
      </c>
      <c r="M54" s="108"/>
      <c r="N54" s="109" t="s">
        <v>74</v>
      </c>
      <c r="O54" s="109"/>
      <c r="P54" s="106"/>
      <c r="Q54" s="110"/>
      <c r="R54" s="111">
        <f t="shared" si="1"/>
        <v>1</v>
      </c>
      <c r="S54" s="106">
        <f t="shared" si="2"/>
        <v>1</v>
      </c>
      <c r="T54" s="106">
        <f t="shared" si="3"/>
        <v>1</v>
      </c>
      <c r="U54" s="112">
        <f t="shared" si="4"/>
        <v>4</v>
      </c>
      <c r="V54" s="113">
        <f t="shared" si="5"/>
        <v>2.2400000000000002</v>
      </c>
      <c r="W54" s="112">
        <f t="shared" si="6"/>
        <v>2</v>
      </c>
      <c r="X54" s="113">
        <f t="shared" si="7"/>
        <v>1.62</v>
      </c>
      <c r="Y54" s="112">
        <f t="shared" si="8"/>
        <v>4</v>
      </c>
      <c r="Z54" s="114">
        <f t="shared" si="9"/>
        <v>2.2400000000000002</v>
      </c>
      <c r="AA54" s="103">
        <f t="shared" si="10"/>
        <v>6.1000000000000005</v>
      </c>
      <c r="AB54" s="115" t="str">
        <f t="shared" si="11"/>
        <v>-</v>
      </c>
      <c r="AC54" s="105" t="s">
        <v>73</v>
      </c>
      <c r="AD54" s="106" t="s">
        <v>73</v>
      </c>
      <c r="AE54" s="116" t="s">
        <v>84</v>
      </c>
      <c r="AF54" s="106"/>
      <c r="AG54" s="116" t="s">
        <v>82</v>
      </c>
      <c r="AH54" s="106"/>
      <c r="AI54" s="106" t="s">
        <v>77</v>
      </c>
      <c r="AJ54" s="110"/>
      <c r="AK54" s="111">
        <f t="shared" si="12"/>
        <v>1</v>
      </c>
      <c r="AL54" s="106">
        <f t="shared" si="13"/>
        <v>1</v>
      </c>
      <c r="AM54" s="112">
        <f t="shared" si="14"/>
        <v>3</v>
      </c>
      <c r="AN54" s="113">
        <f t="shared" si="15"/>
        <v>2.4300000000000002</v>
      </c>
      <c r="AO54" s="112">
        <f t="shared" si="16"/>
        <v>0</v>
      </c>
      <c r="AP54" s="113">
        <f t="shared" si="17"/>
        <v>0</v>
      </c>
      <c r="AQ54" s="112">
        <f t="shared" si="18"/>
        <v>4</v>
      </c>
      <c r="AR54" s="114">
        <f t="shared" si="19"/>
        <v>2</v>
      </c>
      <c r="AS54" s="117">
        <f t="shared" si="20"/>
        <v>4.43</v>
      </c>
      <c r="AT54" s="115" t="str">
        <f t="shared" si="21"/>
        <v>-</v>
      </c>
      <c r="AU54" s="95">
        <f t="shared" si="22"/>
        <v>10.530000000000001</v>
      </c>
      <c r="AV54" s="111" t="s">
        <v>73</v>
      </c>
      <c r="AW54" s="106" t="s">
        <v>73</v>
      </c>
      <c r="AX54" s="106" t="s">
        <v>73</v>
      </c>
      <c r="AY54" s="106" t="s">
        <v>73</v>
      </c>
      <c r="AZ54" s="106" t="s">
        <v>73</v>
      </c>
      <c r="BA54" s="118" t="s">
        <v>78</v>
      </c>
      <c r="BB54" s="119"/>
      <c r="BC54" s="110" t="s">
        <v>88</v>
      </c>
      <c r="BD54" s="105"/>
      <c r="BE54" s="118" t="s">
        <v>80</v>
      </c>
      <c r="BF54" s="105"/>
      <c r="BG54" s="106" t="s">
        <v>98</v>
      </c>
      <c r="BH54" s="106"/>
      <c r="BI54" s="106"/>
      <c r="BJ54" s="110"/>
      <c r="BK54" s="111">
        <f t="shared" si="23"/>
        <v>1</v>
      </c>
      <c r="BL54" s="106">
        <f t="shared" si="24"/>
        <v>1</v>
      </c>
      <c r="BM54" s="106">
        <f t="shared" si="25"/>
        <v>1</v>
      </c>
      <c r="BN54" s="106">
        <f t="shared" si="26"/>
        <v>1</v>
      </c>
      <c r="BO54" s="106">
        <f t="shared" si="27"/>
        <v>1</v>
      </c>
      <c r="BP54" s="112">
        <f t="shared" si="28"/>
        <v>4</v>
      </c>
      <c r="BQ54" s="113">
        <f t="shared" si="29"/>
        <v>1.52</v>
      </c>
      <c r="BR54" s="112">
        <f t="shared" si="30"/>
        <v>3</v>
      </c>
      <c r="BS54" s="113">
        <f t="shared" si="31"/>
        <v>0.39</v>
      </c>
      <c r="BT54" s="112">
        <f t="shared" si="32"/>
        <v>4</v>
      </c>
      <c r="BU54" s="114">
        <f t="shared" si="33"/>
        <v>1</v>
      </c>
      <c r="BV54" s="103">
        <f t="shared" si="34"/>
        <v>2.91</v>
      </c>
      <c r="BW54" s="120" t="str">
        <f t="shared" si="35"/>
        <v>-</v>
      </c>
      <c r="BX54" s="118"/>
    </row>
    <row r="55" spans="1:76" ht="30" customHeight="1" x14ac:dyDescent="0.25">
      <c r="A55" s="121" t="s">
        <v>183</v>
      </c>
      <c r="B55" s="122" t="s">
        <v>212</v>
      </c>
      <c r="C55" s="101" t="s">
        <v>207</v>
      </c>
      <c r="D55" s="102" t="s">
        <v>72</v>
      </c>
      <c r="E55" s="103">
        <f t="shared" si="0"/>
        <v>13.34</v>
      </c>
      <c r="F55" s="104">
        <f>RANK(Tabelle1[[#This Row],[Summarized Points 1-3 Iteration]],$E$25:$E$62,0)</f>
        <v>31</v>
      </c>
      <c r="G55" s="105" t="s">
        <v>73</v>
      </c>
      <c r="H55" s="106" t="s">
        <v>73</v>
      </c>
      <c r="I55" s="106" t="s">
        <v>73</v>
      </c>
      <c r="J55" s="107" t="s">
        <v>73</v>
      </c>
      <c r="K55" s="107"/>
      <c r="L55" s="108">
        <v>11</v>
      </c>
      <c r="M55" s="108"/>
      <c r="N55" s="109" t="s">
        <v>74</v>
      </c>
      <c r="O55" s="109"/>
      <c r="P55" s="106"/>
      <c r="Q55" s="110"/>
      <c r="R55" s="111">
        <f t="shared" si="1"/>
        <v>1</v>
      </c>
      <c r="S55" s="106">
        <f t="shared" si="2"/>
        <v>1</v>
      </c>
      <c r="T55" s="106">
        <f t="shared" si="3"/>
        <v>1</v>
      </c>
      <c r="U55" s="112">
        <f t="shared" si="4"/>
        <v>4</v>
      </c>
      <c r="V55" s="113">
        <f t="shared" si="5"/>
        <v>2.2400000000000002</v>
      </c>
      <c r="W55" s="112">
        <f t="shared" si="6"/>
        <v>2</v>
      </c>
      <c r="X55" s="113">
        <f t="shared" si="7"/>
        <v>1.62</v>
      </c>
      <c r="Y55" s="112">
        <f t="shared" si="8"/>
        <v>4</v>
      </c>
      <c r="Z55" s="114">
        <f t="shared" si="9"/>
        <v>2.2400000000000002</v>
      </c>
      <c r="AA55" s="103">
        <f t="shared" si="10"/>
        <v>6.1000000000000005</v>
      </c>
      <c r="AB55" s="115" t="str">
        <f t="shared" si="11"/>
        <v>-</v>
      </c>
      <c r="AC55" s="105" t="s">
        <v>73</v>
      </c>
      <c r="AD55" s="106" t="s">
        <v>73</v>
      </c>
      <c r="AE55" s="116" t="s">
        <v>93</v>
      </c>
      <c r="AF55" s="106"/>
      <c r="AG55" s="116" t="s">
        <v>85</v>
      </c>
      <c r="AH55" s="106"/>
      <c r="AI55" s="106" t="s">
        <v>77</v>
      </c>
      <c r="AJ55" s="110"/>
      <c r="AK55" s="111">
        <f t="shared" si="12"/>
        <v>1</v>
      </c>
      <c r="AL55" s="106">
        <f t="shared" si="13"/>
        <v>1</v>
      </c>
      <c r="AM55" s="112">
        <f t="shared" si="14"/>
        <v>2</v>
      </c>
      <c r="AN55" s="113">
        <f t="shared" si="15"/>
        <v>1.62</v>
      </c>
      <c r="AO55" s="112">
        <f t="shared" si="16"/>
        <v>2</v>
      </c>
      <c r="AP55" s="113">
        <f t="shared" si="17"/>
        <v>1.34</v>
      </c>
      <c r="AQ55" s="112">
        <f t="shared" si="18"/>
        <v>4</v>
      </c>
      <c r="AR55" s="114">
        <f t="shared" si="19"/>
        <v>2</v>
      </c>
      <c r="AS55" s="117">
        <f t="shared" si="20"/>
        <v>4.96</v>
      </c>
      <c r="AT55" s="115" t="str">
        <f t="shared" si="21"/>
        <v>-</v>
      </c>
      <c r="AU55" s="95">
        <f t="shared" si="22"/>
        <v>11.06</v>
      </c>
      <c r="AV55" s="111" t="s">
        <v>73</v>
      </c>
      <c r="AW55" s="106" t="s">
        <v>73</v>
      </c>
      <c r="AX55" s="106" t="s">
        <v>73</v>
      </c>
      <c r="AY55" s="106" t="s">
        <v>73</v>
      </c>
      <c r="AZ55" s="106" t="s">
        <v>73</v>
      </c>
      <c r="BA55" s="118" t="s">
        <v>87</v>
      </c>
      <c r="BB55" s="119"/>
      <c r="BC55" s="110" t="s">
        <v>79</v>
      </c>
      <c r="BD55" s="105"/>
      <c r="BE55" s="118" t="s">
        <v>80</v>
      </c>
      <c r="BF55" s="105"/>
      <c r="BG55" s="106" t="s">
        <v>98</v>
      </c>
      <c r="BH55" s="106"/>
      <c r="BI55" s="106"/>
      <c r="BJ55" s="110"/>
      <c r="BK55" s="111">
        <f t="shared" si="23"/>
        <v>1</v>
      </c>
      <c r="BL55" s="106">
        <f t="shared" si="24"/>
        <v>1</v>
      </c>
      <c r="BM55" s="106">
        <f t="shared" si="25"/>
        <v>1</v>
      </c>
      <c r="BN55" s="106">
        <f t="shared" si="26"/>
        <v>1</v>
      </c>
      <c r="BO55" s="106">
        <f t="shared" si="27"/>
        <v>1</v>
      </c>
      <c r="BP55" s="112">
        <f t="shared" si="28"/>
        <v>2</v>
      </c>
      <c r="BQ55" s="113">
        <f t="shared" si="29"/>
        <v>0.76</v>
      </c>
      <c r="BR55" s="112">
        <f t="shared" si="30"/>
        <v>4</v>
      </c>
      <c r="BS55" s="113">
        <f t="shared" si="31"/>
        <v>0.52</v>
      </c>
      <c r="BT55" s="112">
        <f t="shared" si="32"/>
        <v>4</v>
      </c>
      <c r="BU55" s="114">
        <f t="shared" si="33"/>
        <v>1</v>
      </c>
      <c r="BV55" s="103">
        <f t="shared" si="34"/>
        <v>2.2800000000000002</v>
      </c>
      <c r="BW55" s="120" t="str">
        <f t="shared" si="35"/>
        <v>-</v>
      </c>
      <c r="BX55" s="118"/>
    </row>
    <row r="56" spans="1:76" ht="30" customHeight="1" x14ac:dyDescent="0.25">
      <c r="A56" s="128" t="s">
        <v>210</v>
      </c>
      <c r="B56" s="129" t="s">
        <v>211</v>
      </c>
      <c r="C56" s="101" t="s">
        <v>207</v>
      </c>
      <c r="D56" s="102" t="s">
        <v>72</v>
      </c>
      <c r="E56" s="103">
        <f t="shared" si="0"/>
        <v>12.680000000000001</v>
      </c>
      <c r="F56" s="104">
        <f>RANK(Tabelle1[[#This Row],[Summarized Points 1-3 Iteration]],$E$25:$E$62,0)</f>
        <v>32</v>
      </c>
      <c r="G56" s="105" t="s">
        <v>73</v>
      </c>
      <c r="H56" s="106" t="s">
        <v>73</v>
      </c>
      <c r="I56" s="106" t="s">
        <v>73</v>
      </c>
      <c r="J56" s="107" t="s">
        <v>73</v>
      </c>
      <c r="K56" s="107"/>
      <c r="L56" s="108">
        <v>13</v>
      </c>
      <c r="M56" s="108"/>
      <c r="N56" s="109" t="s">
        <v>74</v>
      </c>
      <c r="O56" s="109"/>
      <c r="P56" s="106"/>
      <c r="Q56" s="110"/>
      <c r="R56" s="111">
        <f t="shared" si="1"/>
        <v>1</v>
      </c>
      <c r="S56" s="106">
        <f t="shared" si="2"/>
        <v>1</v>
      </c>
      <c r="T56" s="106">
        <f t="shared" si="3"/>
        <v>1</v>
      </c>
      <c r="U56" s="112">
        <f t="shared" si="4"/>
        <v>4</v>
      </c>
      <c r="V56" s="113">
        <f t="shared" si="5"/>
        <v>2.2400000000000002</v>
      </c>
      <c r="W56" s="112">
        <f t="shared" si="6"/>
        <v>3</v>
      </c>
      <c r="X56" s="113">
        <f t="shared" si="7"/>
        <v>2.4300000000000002</v>
      </c>
      <c r="Y56" s="112">
        <f t="shared" si="8"/>
        <v>4</v>
      </c>
      <c r="Z56" s="114">
        <f t="shared" si="9"/>
        <v>2.2400000000000002</v>
      </c>
      <c r="AA56" s="103">
        <f t="shared" si="10"/>
        <v>6.91</v>
      </c>
      <c r="AB56" s="115" t="str">
        <f t="shared" si="11"/>
        <v>-</v>
      </c>
      <c r="AC56" s="105" t="s">
        <v>73</v>
      </c>
      <c r="AD56" s="106" t="s">
        <v>73</v>
      </c>
      <c r="AE56" s="116" t="s">
        <v>93</v>
      </c>
      <c r="AF56" s="106"/>
      <c r="AG56" s="116" t="s">
        <v>82</v>
      </c>
      <c r="AH56" s="106"/>
      <c r="AI56" s="106" t="s">
        <v>77</v>
      </c>
      <c r="AJ56" s="110"/>
      <c r="AK56" s="111">
        <f t="shared" si="12"/>
        <v>1</v>
      </c>
      <c r="AL56" s="106">
        <f t="shared" si="13"/>
        <v>1</v>
      </c>
      <c r="AM56" s="112">
        <f t="shared" si="14"/>
        <v>2</v>
      </c>
      <c r="AN56" s="113">
        <f t="shared" si="15"/>
        <v>1.62</v>
      </c>
      <c r="AO56" s="112">
        <f t="shared" si="16"/>
        <v>0</v>
      </c>
      <c r="AP56" s="113">
        <f t="shared" si="17"/>
        <v>0</v>
      </c>
      <c r="AQ56" s="112">
        <f t="shared" si="18"/>
        <v>4</v>
      </c>
      <c r="AR56" s="114">
        <f t="shared" si="19"/>
        <v>2</v>
      </c>
      <c r="AS56" s="117">
        <f t="shared" si="20"/>
        <v>3.62</v>
      </c>
      <c r="AT56" s="115" t="str">
        <f t="shared" si="21"/>
        <v>-</v>
      </c>
      <c r="AU56" s="95">
        <f t="shared" si="22"/>
        <v>10.530000000000001</v>
      </c>
      <c r="AV56" s="111" t="s">
        <v>73</v>
      </c>
      <c r="AW56" s="106" t="s">
        <v>73</v>
      </c>
      <c r="AX56" s="106" t="s">
        <v>73</v>
      </c>
      <c r="AY56" s="106" t="s">
        <v>73</v>
      </c>
      <c r="AZ56" s="106" t="s">
        <v>73</v>
      </c>
      <c r="BA56" s="118" t="s">
        <v>87</v>
      </c>
      <c r="BB56" s="119"/>
      <c r="BC56" s="110" t="s">
        <v>88</v>
      </c>
      <c r="BD56" s="105"/>
      <c r="BE56" s="118" t="s">
        <v>80</v>
      </c>
      <c r="BF56" s="105"/>
      <c r="BG56" s="106" t="s">
        <v>98</v>
      </c>
      <c r="BH56" s="106"/>
      <c r="BI56" s="106"/>
      <c r="BJ56" s="110"/>
      <c r="BK56" s="111">
        <f t="shared" si="23"/>
        <v>1</v>
      </c>
      <c r="BL56" s="106">
        <f t="shared" si="24"/>
        <v>1</v>
      </c>
      <c r="BM56" s="106">
        <f t="shared" si="25"/>
        <v>1</v>
      </c>
      <c r="BN56" s="106">
        <f t="shared" si="26"/>
        <v>1</v>
      </c>
      <c r="BO56" s="106">
        <f t="shared" si="27"/>
        <v>1</v>
      </c>
      <c r="BP56" s="112">
        <f t="shared" si="28"/>
        <v>2</v>
      </c>
      <c r="BQ56" s="113">
        <f t="shared" si="29"/>
        <v>0.76</v>
      </c>
      <c r="BR56" s="112">
        <f t="shared" si="30"/>
        <v>3</v>
      </c>
      <c r="BS56" s="113">
        <f t="shared" si="31"/>
        <v>0.39</v>
      </c>
      <c r="BT56" s="112">
        <f t="shared" si="32"/>
        <v>4</v>
      </c>
      <c r="BU56" s="114">
        <f t="shared" si="33"/>
        <v>1</v>
      </c>
      <c r="BV56" s="103">
        <f t="shared" si="34"/>
        <v>2.15</v>
      </c>
      <c r="BW56" s="120" t="str">
        <f t="shared" si="35"/>
        <v>-</v>
      </c>
      <c r="BX56" s="118"/>
    </row>
    <row r="57" spans="1:76" ht="30" customHeight="1" x14ac:dyDescent="0.25">
      <c r="A57" s="126" t="s">
        <v>217</v>
      </c>
      <c r="B57" s="127" t="s">
        <v>218</v>
      </c>
      <c r="C57" s="101" t="s">
        <v>219</v>
      </c>
      <c r="D57" s="102" t="s">
        <v>72</v>
      </c>
      <c r="E57" s="103">
        <f t="shared" ref="E57:E88" si="36">IF(BV57=0,0,AU57+BV57)</f>
        <v>12.31</v>
      </c>
      <c r="F57" s="104">
        <f>RANK(Tabelle1[[#This Row],[Summarized Points 1-3 Iteration]],$E$25:$E$62,0)</f>
        <v>33</v>
      </c>
      <c r="G57" s="105" t="s">
        <v>73</v>
      </c>
      <c r="H57" s="106" t="s">
        <v>73</v>
      </c>
      <c r="I57" s="106" t="s">
        <v>73</v>
      </c>
      <c r="J57" s="107" t="s">
        <v>73</v>
      </c>
      <c r="K57" s="107"/>
      <c r="L57" s="108">
        <v>3</v>
      </c>
      <c r="M57" s="108"/>
      <c r="N57" s="109" t="s">
        <v>92</v>
      </c>
      <c r="O57" s="109"/>
      <c r="P57" s="106"/>
      <c r="Q57" s="110"/>
      <c r="R57" s="111">
        <f t="shared" ref="R57:R88" si="37">IF(G57=$G$7,1,0)</f>
        <v>1</v>
      </c>
      <c r="S57" s="106">
        <f t="shared" ref="S57:S88" si="38">IF(H57=$H$7,1,IF(H57=$H$9,1,0))</f>
        <v>1</v>
      </c>
      <c r="T57" s="106">
        <f t="shared" ref="T57:T88" si="39">IF(I57=$I$7,1,0)</f>
        <v>1</v>
      </c>
      <c r="U57" s="112">
        <f t="shared" ref="U57:U88" si="40">IF(J57=$J$7,$K$7,$K$8)</f>
        <v>4</v>
      </c>
      <c r="V57" s="113">
        <f t="shared" ref="V57:V88" si="41">U57*$K$5</f>
        <v>2.2400000000000002</v>
      </c>
      <c r="W57" s="112">
        <f t="shared" ref="W57:W88" si="42">IF(L57&gt;$L$11,$M$7,IF(L57&gt;$L$15,$M$11,IF(L57&gt;$L$19,$M$15,IF(L57&gt;$L$23,$M$19,0))))</f>
        <v>0</v>
      </c>
      <c r="X57" s="113">
        <f t="shared" ref="X57:X88" si="43">W57*$M$5</f>
        <v>0</v>
      </c>
      <c r="Y57" s="112">
        <f t="shared" ref="Y57:Y88" si="44">IF(N57=$N$7,$O$7,IF(N57=$N$8,$O$8,$O$9))</f>
        <v>0</v>
      </c>
      <c r="Z57" s="114">
        <f t="shared" ref="Z57:Z88" si="45">Y57*$O$5</f>
        <v>0</v>
      </c>
      <c r="AA57" s="103">
        <f t="shared" ref="AA57:AA88" si="46">(V57+X57+Z57)*R57*S57*T57</f>
        <v>2.2400000000000002</v>
      </c>
      <c r="AB57" s="115" t="str">
        <f t="shared" ref="AB57:AB88" si="47">IF(H57=$H$9,"NO PROVIDER",IF(H57=$H$8,"EXCLUDE","-"))</f>
        <v>-</v>
      </c>
      <c r="AC57" s="105" t="s">
        <v>73</v>
      </c>
      <c r="AD57" s="106" t="s">
        <v>73</v>
      </c>
      <c r="AE57" s="116" t="s">
        <v>75</v>
      </c>
      <c r="AF57" s="106"/>
      <c r="AG57" s="116" t="s">
        <v>76</v>
      </c>
      <c r="AH57" s="106"/>
      <c r="AI57" s="106" t="s">
        <v>77</v>
      </c>
      <c r="AJ57" s="110"/>
      <c r="AK57" s="111">
        <f t="shared" ref="AK57:AK88" si="48">IF(AC57=$AC$7,1,0)</f>
        <v>1</v>
      </c>
      <c r="AL57" s="106">
        <f t="shared" ref="AL57:AL88" si="49">IF(AD57=$AD$7,1,0)</f>
        <v>1</v>
      </c>
      <c r="AM57" s="112">
        <f t="shared" ref="AM57:AM88" si="50">IF(AE57=$AE$7,4,IF(AE57=$AE$8,3,IF(AE57=$AE$9,2,IF(AE57=$AE$10,1,0))))</f>
        <v>4</v>
      </c>
      <c r="AN57" s="113">
        <f t="shared" ref="AN57:AN88" si="51">AM57*$AF$5</f>
        <v>3.24</v>
      </c>
      <c r="AO57" s="112">
        <f t="shared" ref="AO57:AO88" si="52">IF(AG57=$AG$7,4,IF(AG57=$AG$8,2,0))</f>
        <v>4</v>
      </c>
      <c r="AP57" s="113">
        <f t="shared" ref="AP57:AP88" si="53">AO57*$AH$5</f>
        <v>2.68</v>
      </c>
      <c r="AQ57" s="112">
        <f t="shared" ref="AQ57:AQ88" si="54">IF(AI57=$AI$7,4,IF(AI57=$AI$8,2,0))</f>
        <v>4</v>
      </c>
      <c r="AR57" s="114">
        <f t="shared" ref="AR57:AR88" si="55">AQ57*$AJ$5</f>
        <v>2</v>
      </c>
      <c r="AS57" s="117">
        <f t="shared" ref="AS57:AS88" si="56">(AN57+AP57+AR57)*AK57*AL57</f>
        <v>7.92</v>
      </c>
      <c r="AT57" s="115" t="str">
        <f t="shared" ref="AT57:AT88" si="57">IF(AS57=0,"EXLUDE","-")</f>
        <v>-</v>
      </c>
      <c r="AU57" s="95">
        <f t="shared" ref="AU57:AU88" si="58">IF(AS57=0,0,AS57+AA57)</f>
        <v>10.16</v>
      </c>
      <c r="AV57" s="111" t="s">
        <v>73</v>
      </c>
      <c r="AW57" s="106" t="s">
        <v>73</v>
      </c>
      <c r="AX57" s="106" t="s">
        <v>73</v>
      </c>
      <c r="AY57" s="106" t="s">
        <v>73</v>
      </c>
      <c r="AZ57" s="106" t="s">
        <v>73</v>
      </c>
      <c r="BA57" s="118" t="s">
        <v>87</v>
      </c>
      <c r="BB57" s="119"/>
      <c r="BC57" s="110" t="s">
        <v>88</v>
      </c>
      <c r="BD57" s="105"/>
      <c r="BE57" s="118" t="s">
        <v>80</v>
      </c>
      <c r="BF57" s="105"/>
      <c r="BG57" s="106" t="s">
        <v>73</v>
      </c>
      <c r="BH57" s="106"/>
      <c r="BI57" s="106"/>
      <c r="BJ57" s="110"/>
      <c r="BK57" s="111">
        <f t="shared" ref="BK57:BK88" si="59">IF(AV57=$AV$7,1,0)</f>
        <v>1</v>
      </c>
      <c r="BL57" s="106">
        <f t="shared" ref="BL57:BL88" si="60">IF(AW57=$AW$7,1,0)</f>
        <v>1</v>
      </c>
      <c r="BM57" s="106">
        <f t="shared" ref="BM57:BM88" si="61">IF(AX57=$AX$7,1,0)</f>
        <v>1</v>
      </c>
      <c r="BN57" s="106">
        <f t="shared" ref="BN57:BN88" si="62">IF(AY57=$AY$7,1,0)</f>
        <v>1</v>
      </c>
      <c r="BO57" s="106">
        <f t="shared" ref="BO57:BO88" si="63">IF(AZ57=$AZ$7,1,0)</f>
        <v>1</v>
      </c>
      <c r="BP57" s="112">
        <f t="shared" ref="BP57:BP88" si="64">IF(BA57=$BA$7,4,IF(BA57=$BA$8,2,0))</f>
        <v>2</v>
      </c>
      <c r="BQ57" s="113">
        <f t="shared" ref="BQ57:BQ88" si="65">BP57*$BB$5</f>
        <v>0.76</v>
      </c>
      <c r="BR57" s="112">
        <f t="shared" ref="BR57:BR88" si="66">IF(BC57=$BC$7,4,IF(BC57=$BC$8,3,IF(BC57=$BC$9,2,IF(BC57=$BC$10,1,0))))</f>
        <v>3</v>
      </c>
      <c r="BS57" s="113">
        <f t="shared" ref="BS57:BS88" si="67">BR57*$BD$5</f>
        <v>0.39</v>
      </c>
      <c r="BT57" s="112">
        <f t="shared" ref="BT57:BT88" si="68">IF(BE57=$BE$7,4,IF(BE57=$BE$8,2,0))</f>
        <v>4</v>
      </c>
      <c r="BU57" s="114">
        <f t="shared" ref="BU57:BU88" si="69">BT57*$BF$5</f>
        <v>1</v>
      </c>
      <c r="BV57" s="103">
        <f t="shared" ref="BV57:BV88" si="70">(BQ57+BS57+BU57)*BK57*BL57*BM57*BN57*BO57</f>
        <v>2.15</v>
      </c>
      <c r="BW57" s="120" t="str">
        <f t="shared" si="35"/>
        <v>-</v>
      </c>
      <c r="BX57" s="118"/>
    </row>
    <row r="58" spans="1:76" ht="30" customHeight="1" x14ac:dyDescent="0.25">
      <c r="A58" s="121" t="s">
        <v>183</v>
      </c>
      <c r="B58" s="122" t="s">
        <v>201</v>
      </c>
      <c r="C58" s="101" t="s">
        <v>182</v>
      </c>
      <c r="D58" s="102" t="s">
        <v>72</v>
      </c>
      <c r="E58" s="103">
        <f t="shared" si="36"/>
        <v>12.060000000000002</v>
      </c>
      <c r="F58" s="104">
        <f>RANK(Tabelle1[[#This Row],[Summarized Points 1-3 Iteration]],$E$25:$E$62,0)</f>
        <v>34</v>
      </c>
      <c r="G58" s="105" t="s">
        <v>73</v>
      </c>
      <c r="H58" s="106" t="s">
        <v>73</v>
      </c>
      <c r="I58" s="106" t="s">
        <v>73</v>
      </c>
      <c r="J58" s="107" t="s">
        <v>73</v>
      </c>
      <c r="K58" s="107"/>
      <c r="L58" s="108">
        <v>10</v>
      </c>
      <c r="M58" s="108"/>
      <c r="N58" s="109" t="s">
        <v>74</v>
      </c>
      <c r="O58" s="109"/>
      <c r="P58" s="106"/>
      <c r="Q58" s="110"/>
      <c r="R58" s="111">
        <f t="shared" si="37"/>
        <v>1</v>
      </c>
      <c r="S58" s="106">
        <f t="shared" si="38"/>
        <v>1</v>
      </c>
      <c r="T58" s="106">
        <f t="shared" si="39"/>
        <v>1</v>
      </c>
      <c r="U58" s="112">
        <f t="shared" si="40"/>
        <v>4</v>
      </c>
      <c r="V58" s="113">
        <f t="shared" si="41"/>
        <v>2.2400000000000002</v>
      </c>
      <c r="W58" s="112">
        <f t="shared" si="42"/>
        <v>2</v>
      </c>
      <c r="X58" s="113">
        <f t="shared" si="43"/>
        <v>1.62</v>
      </c>
      <c r="Y58" s="112">
        <f t="shared" si="44"/>
        <v>4</v>
      </c>
      <c r="Z58" s="114">
        <f t="shared" si="45"/>
        <v>2.2400000000000002</v>
      </c>
      <c r="AA58" s="103">
        <f t="shared" si="46"/>
        <v>6.1000000000000005</v>
      </c>
      <c r="AB58" s="115" t="str">
        <f t="shared" si="47"/>
        <v>-</v>
      </c>
      <c r="AC58" s="105" t="s">
        <v>73</v>
      </c>
      <c r="AD58" s="106" t="s">
        <v>73</v>
      </c>
      <c r="AE58" s="116" t="s">
        <v>102</v>
      </c>
      <c r="AF58" s="106"/>
      <c r="AG58" s="116" t="s">
        <v>76</v>
      </c>
      <c r="AH58" s="106"/>
      <c r="AI58" s="106" t="s">
        <v>86</v>
      </c>
      <c r="AJ58" s="110"/>
      <c r="AK58" s="111">
        <f t="shared" si="48"/>
        <v>1</v>
      </c>
      <c r="AL58" s="106">
        <f t="shared" si="49"/>
        <v>1</v>
      </c>
      <c r="AM58" s="112">
        <f t="shared" si="50"/>
        <v>0</v>
      </c>
      <c r="AN58" s="113">
        <f t="shared" si="51"/>
        <v>0</v>
      </c>
      <c r="AO58" s="112">
        <f t="shared" si="52"/>
        <v>4</v>
      </c>
      <c r="AP58" s="113">
        <f t="shared" si="53"/>
        <v>2.68</v>
      </c>
      <c r="AQ58" s="112">
        <f t="shared" si="54"/>
        <v>2</v>
      </c>
      <c r="AR58" s="114">
        <f t="shared" si="55"/>
        <v>1</v>
      </c>
      <c r="AS58" s="117">
        <f t="shared" si="56"/>
        <v>3.68</v>
      </c>
      <c r="AT58" s="115" t="str">
        <f t="shared" si="57"/>
        <v>-</v>
      </c>
      <c r="AU58" s="95">
        <f t="shared" si="58"/>
        <v>9.7800000000000011</v>
      </c>
      <c r="AV58" s="111" t="s">
        <v>73</v>
      </c>
      <c r="AW58" s="106" t="s">
        <v>73</v>
      </c>
      <c r="AX58" s="106" t="s">
        <v>73</v>
      </c>
      <c r="AY58" s="106" t="s">
        <v>73</v>
      </c>
      <c r="AZ58" s="106" t="s">
        <v>73</v>
      </c>
      <c r="BA58" s="118" t="s">
        <v>87</v>
      </c>
      <c r="BB58" s="119"/>
      <c r="BC58" s="110" t="s">
        <v>79</v>
      </c>
      <c r="BD58" s="105"/>
      <c r="BE58" s="118" t="s">
        <v>80</v>
      </c>
      <c r="BF58" s="105"/>
      <c r="BG58" s="106" t="s">
        <v>82</v>
      </c>
      <c r="BH58" s="106"/>
      <c r="BI58" s="106"/>
      <c r="BJ58" s="110"/>
      <c r="BK58" s="111">
        <f t="shared" si="59"/>
        <v>1</v>
      </c>
      <c r="BL58" s="106">
        <f t="shared" si="60"/>
        <v>1</v>
      </c>
      <c r="BM58" s="106">
        <f t="shared" si="61"/>
        <v>1</v>
      </c>
      <c r="BN58" s="106">
        <f t="shared" si="62"/>
        <v>1</v>
      </c>
      <c r="BO58" s="106">
        <f t="shared" si="63"/>
        <v>1</v>
      </c>
      <c r="BP58" s="112">
        <f t="shared" si="64"/>
        <v>2</v>
      </c>
      <c r="BQ58" s="113">
        <f t="shared" si="65"/>
        <v>0.76</v>
      </c>
      <c r="BR58" s="112">
        <f t="shared" si="66"/>
        <v>4</v>
      </c>
      <c r="BS58" s="113">
        <f t="shared" si="67"/>
        <v>0.52</v>
      </c>
      <c r="BT58" s="112">
        <f t="shared" si="68"/>
        <v>4</v>
      </c>
      <c r="BU58" s="114">
        <f t="shared" si="69"/>
        <v>1</v>
      </c>
      <c r="BV58" s="103">
        <f t="shared" si="70"/>
        <v>2.2800000000000002</v>
      </c>
      <c r="BW58" s="120" t="str">
        <f t="shared" si="35"/>
        <v>-</v>
      </c>
      <c r="BX58" s="118"/>
    </row>
    <row r="59" spans="1:76" ht="30" customHeight="1" x14ac:dyDescent="0.25">
      <c r="A59" s="121" t="s">
        <v>183</v>
      </c>
      <c r="B59" s="122" t="s">
        <v>208</v>
      </c>
      <c r="C59" s="101" t="s">
        <v>179</v>
      </c>
      <c r="D59" s="102" t="s">
        <v>72</v>
      </c>
      <c r="E59" s="103">
        <f t="shared" si="36"/>
        <v>10.610000000000001</v>
      </c>
      <c r="F59" s="104">
        <f>RANK(Tabelle1[[#This Row],[Summarized Points 1-3 Iteration]],$E$25:$E$62,0)</f>
        <v>35</v>
      </c>
      <c r="G59" s="105" t="s">
        <v>73</v>
      </c>
      <c r="H59" s="106" t="s">
        <v>73</v>
      </c>
      <c r="I59" s="106" t="s">
        <v>73</v>
      </c>
      <c r="J59" s="107" t="s">
        <v>73</v>
      </c>
      <c r="K59" s="107"/>
      <c r="L59" s="108">
        <v>11</v>
      </c>
      <c r="M59" s="108"/>
      <c r="N59" s="109" t="s">
        <v>74</v>
      </c>
      <c r="O59" s="109"/>
      <c r="P59" s="106"/>
      <c r="Q59" s="110"/>
      <c r="R59" s="111">
        <f t="shared" si="37"/>
        <v>1</v>
      </c>
      <c r="S59" s="106">
        <f t="shared" si="38"/>
        <v>1</v>
      </c>
      <c r="T59" s="106">
        <f t="shared" si="39"/>
        <v>1</v>
      </c>
      <c r="U59" s="112">
        <f t="shared" si="40"/>
        <v>4</v>
      </c>
      <c r="V59" s="113">
        <f t="shared" si="41"/>
        <v>2.2400000000000002</v>
      </c>
      <c r="W59" s="112">
        <f t="shared" si="42"/>
        <v>2</v>
      </c>
      <c r="X59" s="113">
        <f t="shared" si="43"/>
        <v>1.62</v>
      </c>
      <c r="Y59" s="112">
        <f t="shared" si="44"/>
        <v>4</v>
      </c>
      <c r="Z59" s="114">
        <f t="shared" si="45"/>
        <v>2.2400000000000002</v>
      </c>
      <c r="AA59" s="103">
        <f t="shared" si="46"/>
        <v>6.1000000000000005</v>
      </c>
      <c r="AB59" s="115" t="str">
        <f t="shared" si="47"/>
        <v>-</v>
      </c>
      <c r="AC59" s="105" t="s">
        <v>73</v>
      </c>
      <c r="AD59" s="106" t="s">
        <v>73</v>
      </c>
      <c r="AE59" s="116" t="s">
        <v>93</v>
      </c>
      <c r="AF59" s="106"/>
      <c r="AG59" s="116" t="s">
        <v>82</v>
      </c>
      <c r="AH59" s="106"/>
      <c r="AI59" s="106" t="s">
        <v>77</v>
      </c>
      <c r="AJ59" s="110"/>
      <c r="AK59" s="111">
        <f t="shared" si="48"/>
        <v>1</v>
      </c>
      <c r="AL59" s="106">
        <f t="shared" si="49"/>
        <v>1</v>
      </c>
      <c r="AM59" s="112">
        <f t="shared" si="50"/>
        <v>2</v>
      </c>
      <c r="AN59" s="113">
        <f t="shared" si="51"/>
        <v>1.62</v>
      </c>
      <c r="AO59" s="112">
        <f t="shared" si="52"/>
        <v>0</v>
      </c>
      <c r="AP59" s="113">
        <f t="shared" si="53"/>
        <v>0</v>
      </c>
      <c r="AQ59" s="112">
        <f t="shared" si="54"/>
        <v>4</v>
      </c>
      <c r="AR59" s="114">
        <f t="shared" si="55"/>
        <v>2</v>
      </c>
      <c r="AS59" s="117">
        <f t="shared" si="56"/>
        <v>3.62</v>
      </c>
      <c r="AT59" s="115" t="str">
        <f t="shared" si="57"/>
        <v>-</v>
      </c>
      <c r="AU59" s="95">
        <f t="shared" si="58"/>
        <v>9.7200000000000006</v>
      </c>
      <c r="AV59" s="111" t="s">
        <v>73</v>
      </c>
      <c r="AW59" s="106" t="s">
        <v>73</v>
      </c>
      <c r="AX59" s="106" t="s">
        <v>73</v>
      </c>
      <c r="AY59" s="106" t="s">
        <v>73</v>
      </c>
      <c r="AZ59" s="106" t="s">
        <v>73</v>
      </c>
      <c r="BA59" s="118" t="s">
        <v>95</v>
      </c>
      <c r="BB59" s="119"/>
      <c r="BC59" s="110" t="s">
        <v>88</v>
      </c>
      <c r="BD59" s="105"/>
      <c r="BE59" s="118" t="s">
        <v>89</v>
      </c>
      <c r="BF59" s="105"/>
      <c r="BG59" s="106" t="s">
        <v>82</v>
      </c>
      <c r="BH59" s="106"/>
      <c r="BI59" s="106"/>
      <c r="BJ59" s="110"/>
      <c r="BK59" s="111">
        <f t="shared" si="59"/>
        <v>1</v>
      </c>
      <c r="BL59" s="106">
        <f t="shared" si="60"/>
        <v>1</v>
      </c>
      <c r="BM59" s="106">
        <f t="shared" si="61"/>
        <v>1</v>
      </c>
      <c r="BN59" s="106">
        <f t="shared" si="62"/>
        <v>1</v>
      </c>
      <c r="BO59" s="106">
        <f t="shared" si="63"/>
        <v>1</v>
      </c>
      <c r="BP59" s="112">
        <f t="shared" si="64"/>
        <v>0</v>
      </c>
      <c r="BQ59" s="113">
        <f t="shared" si="65"/>
        <v>0</v>
      </c>
      <c r="BR59" s="112">
        <f t="shared" si="66"/>
        <v>3</v>
      </c>
      <c r="BS59" s="113">
        <f t="shared" si="67"/>
        <v>0.39</v>
      </c>
      <c r="BT59" s="112">
        <f t="shared" si="68"/>
        <v>2</v>
      </c>
      <c r="BU59" s="114">
        <f t="shared" si="69"/>
        <v>0.5</v>
      </c>
      <c r="BV59" s="103">
        <f t="shared" si="70"/>
        <v>0.89</v>
      </c>
      <c r="BW59" s="120" t="str">
        <f t="shared" si="35"/>
        <v>-</v>
      </c>
      <c r="BX59" s="118"/>
    </row>
    <row r="60" spans="1:76" ht="30" customHeight="1" x14ac:dyDescent="0.25">
      <c r="A60" s="126" t="s">
        <v>192</v>
      </c>
      <c r="B60" s="127" t="s">
        <v>220</v>
      </c>
      <c r="C60" s="101" t="s">
        <v>179</v>
      </c>
      <c r="D60" s="102" t="s">
        <v>72</v>
      </c>
      <c r="E60" s="103">
        <f t="shared" si="36"/>
        <v>10.3</v>
      </c>
      <c r="F60" s="104">
        <f>RANK(Tabelle1[[#This Row],[Summarized Points 1-3 Iteration]],$E$25:$E$62,0)</f>
        <v>36</v>
      </c>
      <c r="G60" s="105" t="s">
        <v>73</v>
      </c>
      <c r="H60" s="106" t="s">
        <v>73</v>
      </c>
      <c r="I60" s="106" t="s">
        <v>73</v>
      </c>
      <c r="J60" s="107" t="s">
        <v>73</v>
      </c>
      <c r="K60" s="107"/>
      <c r="L60" s="108">
        <v>9</v>
      </c>
      <c r="M60" s="108"/>
      <c r="N60" s="109" t="s">
        <v>74</v>
      </c>
      <c r="O60" s="109"/>
      <c r="P60" s="106"/>
      <c r="Q60" s="110"/>
      <c r="R60" s="111">
        <f t="shared" si="37"/>
        <v>1</v>
      </c>
      <c r="S60" s="106">
        <f t="shared" si="38"/>
        <v>1</v>
      </c>
      <c r="T60" s="106">
        <f t="shared" si="39"/>
        <v>1</v>
      </c>
      <c r="U60" s="112">
        <f t="shared" si="40"/>
        <v>4</v>
      </c>
      <c r="V60" s="113">
        <f t="shared" si="41"/>
        <v>2.2400000000000002</v>
      </c>
      <c r="W60" s="112">
        <f t="shared" si="42"/>
        <v>2</v>
      </c>
      <c r="X60" s="113">
        <f t="shared" si="43"/>
        <v>1.62</v>
      </c>
      <c r="Y60" s="112">
        <f t="shared" si="44"/>
        <v>4</v>
      </c>
      <c r="Z60" s="114">
        <f t="shared" si="45"/>
        <v>2.2400000000000002</v>
      </c>
      <c r="AA60" s="103">
        <f t="shared" si="46"/>
        <v>6.1000000000000005</v>
      </c>
      <c r="AB60" s="115" t="str">
        <f t="shared" si="47"/>
        <v>-</v>
      </c>
      <c r="AC60" s="105" t="s">
        <v>73</v>
      </c>
      <c r="AD60" s="106" t="s">
        <v>73</v>
      </c>
      <c r="AE60" s="116" t="s">
        <v>100</v>
      </c>
      <c r="AF60" s="106"/>
      <c r="AG60" s="116" t="s">
        <v>82</v>
      </c>
      <c r="AH60" s="106"/>
      <c r="AI60" s="106" t="s">
        <v>77</v>
      </c>
      <c r="AJ60" s="110"/>
      <c r="AK60" s="111">
        <f t="shared" si="48"/>
        <v>1</v>
      </c>
      <c r="AL60" s="106">
        <f t="shared" si="49"/>
        <v>1</v>
      </c>
      <c r="AM60" s="112">
        <f t="shared" si="50"/>
        <v>1</v>
      </c>
      <c r="AN60" s="113">
        <f t="shared" si="51"/>
        <v>0.81</v>
      </c>
      <c r="AO60" s="112">
        <f t="shared" si="52"/>
        <v>0</v>
      </c>
      <c r="AP60" s="113">
        <f t="shared" si="53"/>
        <v>0</v>
      </c>
      <c r="AQ60" s="112">
        <f t="shared" si="54"/>
        <v>4</v>
      </c>
      <c r="AR60" s="114">
        <f t="shared" si="55"/>
        <v>2</v>
      </c>
      <c r="AS60" s="117">
        <f t="shared" si="56"/>
        <v>2.81</v>
      </c>
      <c r="AT60" s="115" t="str">
        <f t="shared" si="57"/>
        <v>-</v>
      </c>
      <c r="AU60" s="95">
        <f t="shared" si="58"/>
        <v>8.91</v>
      </c>
      <c r="AV60" s="111" t="s">
        <v>73</v>
      </c>
      <c r="AW60" s="106" t="s">
        <v>73</v>
      </c>
      <c r="AX60" s="106" t="s">
        <v>73</v>
      </c>
      <c r="AY60" s="106" t="s">
        <v>73</v>
      </c>
      <c r="AZ60" s="106" t="s">
        <v>73</v>
      </c>
      <c r="BA60" s="118" t="s">
        <v>95</v>
      </c>
      <c r="BB60" s="119"/>
      <c r="BC60" s="110" t="s">
        <v>88</v>
      </c>
      <c r="BD60" s="105"/>
      <c r="BE60" s="118" t="s">
        <v>80</v>
      </c>
      <c r="BF60" s="105"/>
      <c r="BG60" s="106" t="s">
        <v>73</v>
      </c>
      <c r="BH60" s="106"/>
      <c r="BI60" s="106"/>
      <c r="BJ60" s="110"/>
      <c r="BK60" s="111">
        <f t="shared" si="59"/>
        <v>1</v>
      </c>
      <c r="BL60" s="106">
        <f t="shared" si="60"/>
        <v>1</v>
      </c>
      <c r="BM60" s="106">
        <f t="shared" si="61"/>
        <v>1</v>
      </c>
      <c r="BN60" s="106">
        <f t="shared" si="62"/>
        <v>1</v>
      </c>
      <c r="BO60" s="106">
        <f t="shared" si="63"/>
        <v>1</v>
      </c>
      <c r="BP60" s="112">
        <f t="shared" si="64"/>
        <v>0</v>
      </c>
      <c r="BQ60" s="113">
        <f t="shared" si="65"/>
        <v>0</v>
      </c>
      <c r="BR60" s="112">
        <f t="shared" si="66"/>
        <v>3</v>
      </c>
      <c r="BS60" s="113">
        <f t="shared" si="67"/>
        <v>0.39</v>
      </c>
      <c r="BT60" s="112">
        <f t="shared" si="68"/>
        <v>4</v>
      </c>
      <c r="BU60" s="114">
        <f t="shared" si="69"/>
        <v>1</v>
      </c>
      <c r="BV60" s="103">
        <f t="shared" si="70"/>
        <v>1.3900000000000001</v>
      </c>
      <c r="BW60" s="120" t="str">
        <f t="shared" si="35"/>
        <v>-</v>
      </c>
      <c r="BX60" s="118"/>
    </row>
    <row r="61" spans="1:76" ht="30" customHeight="1" x14ac:dyDescent="0.25">
      <c r="A61" s="123" t="s">
        <v>221</v>
      </c>
      <c r="B61" s="124" t="s">
        <v>222</v>
      </c>
      <c r="C61" s="101" t="s">
        <v>219</v>
      </c>
      <c r="D61" s="102" t="s">
        <v>72</v>
      </c>
      <c r="E61" s="103">
        <f t="shared" si="36"/>
        <v>9.8800000000000008</v>
      </c>
      <c r="F61" s="104">
        <f>RANK(Tabelle1[[#This Row],[Summarized Points 1-3 Iteration]],$E$25:$E$62,0)</f>
        <v>37</v>
      </c>
      <c r="G61" s="105" t="s">
        <v>73</v>
      </c>
      <c r="H61" s="106" t="s">
        <v>73</v>
      </c>
      <c r="I61" s="106" t="s">
        <v>73</v>
      </c>
      <c r="J61" s="107" t="s">
        <v>73</v>
      </c>
      <c r="K61" s="107"/>
      <c r="L61" s="108">
        <v>3</v>
      </c>
      <c r="M61" s="108"/>
      <c r="N61" s="109" t="s">
        <v>92</v>
      </c>
      <c r="O61" s="109"/>
      <c r="P61" s="106"/>
      <c r="Q61" s="110"/>
      <c r="R61" s="111">
        <f t="shared" si="37"/>
        <v>1</v>
      </c>
      <c r="S61" s="106">
        <f t="shared" si="38"/>
        <v>1</v>
      </c>
      <c r="T61" s="106">
        <f t="shared" si="39"/>
        <v>1</v>
      </c>
      <c r="U61" s="112">
        <f t="shared" si="40"/>
        <v>4</v>
      </c>
      <c r="V61" s="113">
        <f t="shared" si="41"/>
        <v>2.2400000000000002</v>
      </c>
      <c r="W61" s="112">
        <f t="shared" si="42"/>
        <v>0</v>
      </c>
      <c r="X61" s="113">
        <f t="shared" si="43"/>
        <v>0</v>
      </c>
      <c r="Y61" s="112">
        <f t="shared" si="44"/>
        <v>0</v>
      </c>
      <c r="Z61" s="114">
        <f t="shared" si="45"/>
        <v>0</v>
      </c>
      <c r="AA61" s="103">
        <f t="shared" si="46"/>
        <v>2.2400000000000002</v>
      </c>
      <c r="AB61" s="115" t="str">
        <f t="shared" si="47"/>
        <v>-</v>
      </c>
      <c r="AC61" s="105" t="s">
        <v>73</v>
      </c>
      <c r="AD61" s="106" t="s">
        <v>73</v>
      </c>
      <c r="AE61" s="116" t="s">
        <v>100</v>
      </c>
      <c r="AF61" s="106"/>
      <c r="AG61" s="116" t="s">
        <v>76</v>
      </c>
      <c r="AH61" s="106"/>
      <c r="AI61" s="106" t="s">
        <v>77</v>
      </c>
      <c r="AJ61" s="110"/>
      <c r="AK61" s="111">
        <f t="shared" si="48"/>
        <v>1</v>
      </c>
      <c r="AL61" s="106">
        <f t="shared" si="49"/>
        <v>1</v>
      </c>
      <c r="AM61" s="112">
        <f t="shared" si="50"/>
        <v>1</v>
      </c>
      <c r="AN61" s="113">
        <f t="shared" si="51"/>
        <v>0.81</v>
      </c>
      <c r="AO61" s="112">
        <f t="shared" si="52"/>
        <v>4</v>
      </c>
      <c r="AP61" s="113">
        <f t="shared" si="53"/>
        <v>2.68</v>
      </c>
      <c r="AQ61" s="112">
        <f t="shared" si="54"/>
        <v>4</v>
      </c>
      <c r="AR61" s="114">
        <f t="shared" si="55"/>
        <v>2</v>
      </c>
      <c r="AS61" s="117">
        <f t="shared" si="56"/>
        <v>5.49</v>
      </c>
      <c r="AT61" s="115" t="str">
        <f t="shared" si="57"/>
        <v>-</v>
      </c>
      <c r="AU61" s="95">
        <f t="shared" si="58"/>
        <v>7.73</v>
      </c>
      <c r="AV61" s="111" t="s">
        <v>73</v>
      </c>
      <c r="AW61" s="106" t="s">
        <v>73</v>
      </c>
      <c r="AX61" s="106" t="s">
        <v>73</v>
      </c>
      <c r="AY61" s="106" t="s">
        <v>73</v>
      </c>
      <c r="AZ61" s="106" t="s">
        <v>73</v>
      </c>
      <c r="BA61" s="118" t="s">
        <v>87</v>
      </c>
      <c r="BB61" s="119"/>
      <c r="BC61" s="110" t="s">
        <v>88</v>
      </c>
      <c r="BD61" s="105"/>
      <c r="BE61" s="118" t="s">
        <v>80</v>
      </c>
      <c r="BF61" s="105"/>
      <c r="BG61" s="106" t="s">
        <v>73</v>
      </c>
      <c r="BH61" s="106"/>
      <c r="BI61" s="106"/>
      <c r="BJ61" s="110"/>
      <c r="BK61" s="111">
        <f t="shared" si="59"/>
        <v>1</v>
      </c>
      <c r="BL61" s="106">
        <f t="shared" si="60"/>
        <v>1</v>
      </c>
      <c r="BM61" s="106">
        <f t="shared" si="61"/>
        <v>1</v>
      </c>
      <c r="BN61" s="106">
        <f t="shared" si="62"/>
        <v>1</v>
      </c>
      <c r="BO61" s="106">
        <f t="shared" si="63"/>
        <v>1</v>
      </c>
      <c r="BP61" s="112">
        <f t="shared" si="64"/>
        <v>2</v>
      </c>
      <c r="BQ61" s="113">
        <f t="shared" si="65"/>
        <v>0.76</v>
      </c>
      <c r="BR61" s="112">
        <f t="shared" si="66"/>
        <v>3</v>
      </c>
      <c r="BS61" s="113">
        <f t="shared" si="67"/>
        <v>0.39</v>
      </c>
      <c r="BT61" s="112">
        <f t="shared" si="68"/>
        <v>4</v>
      </c>
      <c r="BU61" s="114">
        <f t="shared" si="69"/>
        <v>1</v>
      </c>
      <c r="BV61" s="103">
        <f t="shared" si="70"/>
        <v>2.15</v>
      </c>
      <c r="BW61" s="120" t="str">
        <f t="shared" si="35"/>
        <v>-</v>
      </c>
      <c r="BX61" s="118"/>
    </row>
    <row r="62" spans="1:76" s="130" customFormat="1" ht="30" customHeight="1" x14ac:dyDescent="0.25">
      <c r="A62" s="121" t="s">
        <v>223</v>
      </c>
      <c r="B62" s="122" t="s">
        <v>224</v>
      </c>
      <c r="C62" s="101" t="s">
        <v>219</v>
      </c>
      <c r="D62" s="102" t="s">
        <v>72</v>
      </c>
      <c r="E62" s="103">
        <f t="shared" si="36"/>
        <v>8.8500000000000014</v>
      </c>
      <c r="F62" s="104">
        <f>RANK(Tabelle1[[#This Row],[Summarized Points 1-3 Iteration]],$E$25:$E$62,0)</f>
        <v>38</v>
      </c>
      <c r="G62" s="105" t="s">
        <v>73</v>
      </c>
      <c r="H62" s="106" t="s">
        <v>73</v>
      </c>
      <c r="I62" s="106" t="s">
        <v>73</v>
      </c>
      <c r="J62" s="107" t="s">
        <v>73</v>
      </c>
      <c r="K62" s="107"/>
      <c r="L62" s="108">
        <v>4</v>
      </c>
      <c r="M62" s="108"/>
      <c r="N62" s="109" t="s">
        <v>92</v>
      </c>
      <c r="O62" s="109"/>
      <c r="P62" s="106"/>
      <c r="Q62" s="110"/>
      <c r="R62" s="111">
        <f t="shared" si="37"/>
        <v>1</v>
      </c>
      <c r="S62" s="106">
        <f t="shared" si="38"/>
        <v>1</v>
      </c>
      <c r="T62" s="106">
        <f t="shared" si="39"/>
        <v>1</v>
      </c>
      <c r="U62" s="112">
        <f t="shared" si="40"/>
        <v>4</v>
      </c>
      <c r="V62" s="113">
        <f t="shared" si="41"/>
        <v>2.2400000000000002</v>
      </c>
      <c r="W62" s="112">
        <f t="shared" si="42"/>
        <v>1</v>
      </c>
      <c r="X62" s="113">
        <f t="shared" si="43"/>
        <v>0.81</v>
      </c>
      <c r="Y62" s="112">
        <f t="shared" si="44"/>
        <v>0</v>
      </c>
      <c r="Z62" s="114">
        <f t="shared" si="45"/>
        <v>0</v>
      </c>
      <c r="AA62" s="103">
        <f t="shared" si="46"/>
        <v>3.0500000000000003</v>
      </c>
      <c r="AB62" s="115" t="str">
        <f t="shared" si="47"/>
        <v>-</v>
      </c>
      <c r="AC62" s="105" t="s">
        <v>73</v>
      </c>
      <c r="AD62" s="106" t="s">
        <v>73</v>
      </c>
      <c r="AE62" s="116" t="s">
        <v>100</v>
      </c>
      <c r="AF62" s="106"/>
      <c r="AG62" s="116" t="s">
        <v>85</v>
      </c>
      <c r="AH62" s="106"/>
      <c r="AI62" s="106" t="s">
        <v>77</v>
      </c>
      <c r="AJ62" s="110"/>
      <c r="AK62" s="111">
        <f t="shared" si="48"/>
        <v>1</v>
      </c>
      <c r="AL62" s="106">
        <f t="shared" si="49"/>
        <v>1</v>
      </c>
      <c r="AM62" s="112">
        <f t="shared" si="50"/>
        <v>1</v>
      </c>
      <c r="AN62" s="113">
        <f t="shared" si="51"/>
        <v>0.81</v>
      </c>
      <c r="AO62" s="112">
        <f t="shared" si="52"/>
        <v>2</v>
      </c>
      <c r="AP62" s="113">
        <f t="shared" si="53"/>
        <v>1.34</v>
      </c>
      <c r="AQ62" s="112">
        <f t="shared" si="54"/>
        <v>4</v>
      </c>
      <c r="AR62" s="114">
        <f t="shared" si="55"/>
        <v>2</v>
      </c>
      <c r="AS62" s="117">
        <f t="shared" si="56"/>
        <v>4.1500000000000004</v>
      </c>
      <c r="AT62" s="115" t="str">
        <f t="shared" si="57"/>
        <v>-</v>
      </c>
      <c r="AU62" s="95">
        <f t="shared" si="58"/>
        <v>7.2000000000000011</v>
      </c>
      <c r="AV62" s="111" t="s">
        <v>73</v>
      </c>
      <c r="AW62" s="106" t="s">
        <v>73</v>
      </c>
      <c r="AX62" s="106" t="s">
        <v>73</v>
      </c>
      <c r="AY62" s="106" t="s">
        <v>73</v>
      </c>
      <c r="AZ62" s="106" t="s">
        <v>73</v>
      </c>
      <c r="BA62" s="118" t="s">
        <v>87</v>
      </c>
      <c r="BB62" s="119"/>
      <c r="BC62" s="110" t="s">
        <v>88</v>
      </c>
      <c r="BD62" s="105"/>
      <c r="BE62" s="118" t="s">
        <v>89</v>
      </c>
      <c r="BF62" s="105"/>
      <c r="BG62" s="106" t="s">
        <v>98</v>
      </c>
      <c r="BH62" s="106"/>
      <c r="BI62" s="106"/>
      <c r="BJ62" s="110"/>
      <c r="BK62" s="111">
        <f t="shared" si="59"/>
        <v>1</v>
      </c>
      <c r="BL62" s="106">
        <f t="shared" si="60"/>
        <v>1</v>
      </c>
      <c r="BM62" s="106">
        <f t="shared" si="61"/>
        <v>1</v>
      </c>
      <c r="BN62" s="106">
        <f t="shared" si="62"/>
        <v>1</v>
      </c>
      <c r="BO62" s="106">
        <f t="shared" si="63"/>
        <v>1</v>
      </c>
      <c r="BP62" s="112">
        <f t="shared" si="64"/>
        <v>2</v>
      </c>
      <c r="BQ62" s="113">
        <f t="shared" si="65"/>
        <v>0.76</v>
      </c>
      <c r="BR62" s="112">
        <f t="shared" si="66"/>
        <v>3</v>
      </c>
      <c r="BS62" s="113">
        <f t="shared" si="67"/>
        <v>0.39</v>
      </c>
      <c r="BT62" s="112">
        <f t="shared" si="68"/>
        <v>2</v>
      </c>
      <c r="BU62" s="114">
        <f t="shared" si="69"/>
        <v>0.5</v>
      </c>
      <c r="BV62" s="103">
        <f t="shared" si="70"/>
        <v>1.65</v>
      </c>
      <c r="BW62" s="120" t="str">
        <f t="shared" si="35"/>
        <v>-</v>
      </c>
      <c r="BX62" s="118"/>
    </row>
    <row r="63" spans="1:76" ht="30" customHeight="1" x14ac:dyDescent="0.25">
      <c r="A63" s="126" t="s">
        <v>191</v>
      </c>
      <c r="B63" s="127" t="s">
        <v>205</v>
      </c>
      <c r="C63" s="101" t="s">
        <v>182</v>
      </c>
      <c r="D63" s="102" t="s">
        <v>72</v>
      </c>
      <c r="E63" s="131">
        <f t="shared" si="36"/>
        <v>0</v>
      </c>
      <c r="F63" s="132"/>
      <c r="G63" s="105" t="s">
        <v>73</v>
      </c>
      <c r="H63" s="106" t="s">
        <v>73</v>
      </c>
      <c r="I63" s="106" t="s">
        <v>73</v>
      </c>
      <c r="J63" s="107" t="s">
        <v>73</v>
      </c>
      <c r="K63" s="107"/>
      <c r="L63" s="108">
        <v>12</v>
      </c>
      <c r="M63" s="108"/>
      <c r="N63" s="109" t="s">
        <v>74</v>
      </c>
      <c r="O63" s="109"/>
      <c r="P63" s="106"/>
      <c r="Q63" s="110"/>
      <c r="R63" s="111">
        <f t="shared" si="37"/>
        <v>1</v>
      </c>
      <c r="S63" s="106">
        <f t="shared" si="38"/>
        <v>1</v>
      </c>
      <c r="T63" s="106">
        <f t="shared" si="39"/>
        <v>1</v>
      </c>
      <c r="U63" s="112">
        <f t="shared" si="40"/>
        <v>4</v>
      </c>
      <c r="V63" s="113">
        <f t="shared" si="41"/>
        <v>2.2400000000000002</v>
      </c>
      <c r="W63" s="112">
        <f t="shared" si="42"/>
        <v>3</v>
      </c>
      <c r="X63" s="113">
        <f t="shared" si="43"/>
        <v>2.4300000000000002</v>
      </c>
      <c r="Y63" s="112">
        <f t="shared" si="44"/>
        <v>4</v>
      </c>
      <c r="Z63" s="114">
        <f t="shared" si="45"/>
        <v>2.2400000000000002</v>
      </c>
      <c r="AA63" s="103">
        <f t="shared" si="46"/>
        <v>6.91</v>
      </c>
      <c r="AB63" s="115" t="str">
        <f t="shared" si="47"/>
        <v>-</v>
      </c>
      <c r="AC63" s="105" t="s">
        <v>73</v>
      </c>
      <c r="AD63" s="106" t="s">
        <v>73</v>
      </c>
      <c r="AE63" s="116" t="s">
        <v>75</v>
      </c>
      <c r="AF63" s="106"/>
      <c r="AG63" s="116" t="s">
        <v>76</v>
      </c>
      <c r="AH63" s="106"/>
      <c r="AI63" s="106" t="s">
        <v>77</v>
      </c>
      <c r="AJ63" s="110"/>
      <c r="AK63" s="111">
        <f t="shared" si="48"/>
        <v>1</v>
      </c>
      <c r="AL63" s="106">
        <f t="shared" si="49"/>
        <v>1</v>
      </c>
      <c r="AM63" s="112">
        <f t="shared" si="50"/>
        <v>4</v>
      </c>
      <c r="AN63" s="113">
        <f t="shared" si="51"/>
        <v>3.24</v>
      </c>
      <c r="AO63" s="112">
        <f t="shared" si="52"/>
        <v>4</v>
      </c>
      <c r="AP63" s="113">
        <f t="shared" si="53"/>
        <v>2.68</v>
      </c>
      <c r="AQ63" s="112">
        <f t="shared" si="54"/>
        <v>4</v>
      </c>
      <c r="AR63" s="114">
        <f t="shared" si="55"/>
        <v>2</v>
      </c>
      <c r="AS63" s="117">
        <f t="shared" si="56"/>
        <v>7.92</v>
      </c>
      <c r="AT63" s="115" t="str">
        <f t="shared" si="57"/>
        <v>-</v>
      </c>
      <c r="AU63" s="95">
        <f t="shared" si="58"/>
        <v>14.83</v>
      </c>
      <c r="AV63" s="133"/>
      <c r="AW63" s="134"/>
      <c r="AX63" s="134"/>
      <c r="AY63" s="134"/>
      <c r="AZ63" s="134"/>
      <c r="BA63" s="135"/>
      <c r="BB63" s="136"/>
      <c r="BC63" s="137"/>
      <c r="BD63" s="138"/>
      <c r="BE63" s="137"/>
      <c r="BF63" s="138"/>
      <c r="BG63" s="134"/>
      <c r="BH63" s="134"/>
      <c r="BI63" s="134"/>
      <c r="BJ63" s="137"/>
      <c r="BK63" s="133">
        <f t="shared" si="59"/>
        <v>0</v>
      </c>
      <c r="BL63" s="134">
        <f t="shared" si="60"/>
        <v>0</v>
      </c>
      <c r="BM63" s="134">
        <f t="shared" si="61"/>
        <v>0</v>
      </c>
      <c r="BN63" s="134">
        <f t="shared" si="62"/>
        <v>0</v>
      </c>
      <c r="BO63" s="134">
        <f t="shared" si="63"/>
        <v>0</v>
      </c>
      <c r="BP63" s="139">
        <f t="shared" si="64"/>
        <v>0</v>
      </c>
      <c r="BQ63" s="140">
        <f t="shared" si="65"/>
        <v>0</v>
      </c>
      <c r="BR63" s="139">
        <f t="shared" si="66"/>
        <v>0</v>
      </c>
      <c r="BS63" s="140">
        <f t="shared" si="67"/>
        <v>0</v>
      </c>
      <c r="BT63" s="139">
        <f t="shared" si="68"/>
        <v>0</v>
      </c>
      <c r="BU63" s="141">
        <f t="shared" si="69"/>
        <v>0</v>
      </c>
      <c r="BV63" s="131">
        <f t="shared" si="70"/>
        <v>0</v>
      </c>
      <c r="BW63" s="142" t="str">
        <f>IF(BV63=0,"PART OF ANOTHER SERVICE","-")</f>
        <v>PART OF ANOTHER SERVICE</v>
      </c>
      <c r="BX63" s="135" t="s">
        <v>225</v>
      </c>
    </row>
    <row r="64" spans="1:76" ht="30" customHeight="1" x14ac:dyDescent="0.25">
      <c r="A64" s="121" t="s">
        <v>189</v>
      </c>
      <c r="B64" s="122" t="s">
        <v>203</v>
      </c>
      <c r="C64" s="101" t="s">
        <v>188</v>
      </c>
      <c r="D64" s="102" t="s">
        <v>72</v>
      </c>
      <c r="E64" s="131">
        <f t="shared" si="36"/>
        <v>0</v>
      </c>
      <c r="F64" s="143"/>
      <c r="G64" s="105" t="s">
        <v>73</v>
      </c>
      <c r="H64" s="106" t="s">
        <v>73</v>
      </c>
      <c r="I64" s="106" t="s">
        <v>73</v>
      </c>
      <c r="J64" s="107" t="s">
        <v>73</v>
      </c>
      <c r="K64" s="107"/>
      <c r="L64" s="108">
        <v>9</v>
      </c>
      <c r="M64" s="108"/>
      <c r="N64" s="109" t="s">
        <v>74</v>
      </c>
      <c r="O64" s="109"/>
      <c r="P64" s="106"/>
      <c r="Q64" s="110"/>
      <c r="R64" s="111">
        <f t="shared" si="37"/>
        <v>1</v>
      </c>
      <c r="S64" s="106">
        <f t="shared" si="38"/>
        <v>1</v>
      </c>
      <c r="T64" s="106">
        <f t="shared" si="39"/>
        <v>1</v>
      </c>
      <c r="U64" s="112">
        <f t="shared" si="40"/>
        <v>4</v>
      </c>
      <c r="V64" s="113">
        <f t="shared" si="41"/>
        <v>2.2400000000000002</v>
      </c>
      <c r="W64" s="112">
        <f t="shared" si="42"/>
        <v>2</v>
      </c>
      <c r="X64" s="113">
        <f t="shared" si="43"/>
        <v>1.62</v>
      </c>
      <c r="Y64" s="112">
        <f t="shared" si="44"/>
        <v>4</v>
      </c>
      <c r="Z64" s="114">
        <f t="shared" si="45"/>
        <v>2.2400000000000002</v>
      </c>
      <c r="AA64" s="103">
        <f t="shared" si="46"/>
        <v>6.1000000000000005</v>
      </c>
      <c r="AB64" s="115" t="str">
        <f t="shared" si="47"/>
        <v>-</v>
      </c>
      <c r="AC64" s="105" t="s">
        <v>73</v>
      </c>
      <c r="AD64" s="106" t="s">
        <v>73</v>
      </c>
      <c r="AE64" s="116" t="s">
        <v>75</v>
      </c>
      <c r="AF64" s="106"/>
      <c r="AG64" s="116" t="s">
        <v>76</v>
      </c>
      <c r="AH64" s="106"/>
      <c r="AI64" s="106" t="s">
        <v>77</v>
      </c>
      <c r="AJ64" s="110"/>
      <c r="AK64" s="111">
        <f t="shared" si="48"/>
        <v>1</v>
      </c>
      <c r="AL64" s="106">
        <f t="shared" si="49"/>
        <v>1</v>
      </c>
      <c r="AM64" s="112">
        <f t="shared" si="50"/>
        <v>4</v>
      </c>
      <c r="AN64" s="113">
        <f t="shared" si="51"/>
        <v>3.24</v>
      </c>
      <c r="AO64" s="112">
        <f t="shared" si="52"/>
        <v>4</v>
      </c>
      <c r="AP64" s="113">
        <f t="shared" si="53"/>
        <v>2.68</v>
      </c>
      <c r="AQ64" s="112">
        <f t="shared" si="54"/>
        <v>4</v>
      </c>
      <c r="AR64" s="114">
        <f t="shared" si="55"/>
        <v>2</v>
      </c>
      <c r="AS64" s="117">
        <f t="shared" si="56"/>
        <v>7.92</v>
      </c>
      <c r="AT64" s="115" t="str">
        <f t="shared" si="57"/>
        <v>-</v>
      </c>
      <c r="AU64" s="95">
        <f t="shared" si="58"/>
        <v>14.02</v>
      </c>
      <c r="AV64" s="133"/>
      <c r="AW64" s="134"/>
      <c r="AX64" s="134"/>
      <c r="AY64" s="134"/>
      <c r="AZ64" s="134"/>
      <c r="BA64" s="135"/>
      <c r="BB64" s="136"/>
      <c r="BC64" s="137"/>
      <c r="BD64" s="138"/>
      <c r="BE64" s="137"/>
      <c r="BF64" s="138"/>
      <c r="BG64" s="134"/>
      <c r="BH64" s="134"/>
      <c r="BI64" s="134"/>
      <c r="BJ64" s="137"/>
      <c r="BK64" s="133">
        <f t="shared" si="59"/>
        <v>0</v>
      </c>
      <c r="BL64" s="134">
        <f t="shared" si="60"/>
        <v>0</v>
      </c>
      <c r="BM64" s="134">
        <f t="shared" si="61"/>
        <v>0</v>
      </c>
      <c r="BN64" s="134">
        <f t="shared" si="62"/>
        <v>0</v>
      </c>
      <c r="BO64" s="134">
        <f t="shared" si="63"/>
        <v>0</v>
      </c>
      <c r="BP64" s="139">
        <f t="shared" si="64"/>
        <v>0</v>
      </c>
      <c r="BQ64" s="140">
        <f t="shared" si="65"/>
        <v>0</v>
      </c>
      <c r="BR64" s="139">
        <f t="shared" si="66"/>
        <v>0</v>
      </c>
      <c r="BS64" s="140">
        <f t="shared" si="67"/>
        <v>0</v>
      </c>
      <c r="BT64" s="139">
        <f t="shared" si="68"/>
        <v>0</v>
      </c>
      <c r="BU64" s="141">
        <f t="shared" si="69"/>
        <v>0</v>
      </c>
      <c r="BV64" s="131">
        <f t="shared" si="70"/>
        <v>0</v>
      </c>
      <c r="BW64" s="142" t="str">
        <f>IF(BV64=0,"POSTPONED","-")</f>
        <v>POSTPONED</v>
      </c>
      <c r="BX64" s="135"/>
    </row>
    <row r="65" spans="1:76" ht="30" customHeight="1" x14ac:dyDescent="0.25">
      <c r="A65" s="121" t="s">
        <v>183</v>
      </c>
      <c r="B65" s="122" t="s">
        <v>226</v>
      </c>
      <c r="C65" s="144" t="s">
        <v>202</v>
      </c>
      <c r="D65" s="102" t="s">
        <v>72</v>
      </c>
      <c r="E65" s="131">
        <f t="shared" si="36"/>
        <v>0</v>
      </c>
      <c r="F65" s="132"/>
      <c r="G65" s="105" t="s">
        <v>73</v>
      </c>
      <c r="H65" s="106" t="s">
        <v>73</v>
      </c>
      <c r="I65" s="106" t="s">
        <v>73</v>
      </c>
      <c r="J65" s="107" t="s">
        <v>73</v>
      </c>
      <c r="K65" s="107"/>
      <c r="L65" s="108">
        <v>12</v>
      </c>
      <c r="M65" s="108"/>
      <c r="N65" s="109" t="s">
        <v>74</v>
      </c>
      <c r="O65" s="109"/>
      <c r="P65" s="106"/>
      <c r="Q65" s="110"/>
      <c r="R65" s="111">
        <f t="shared" si="37"/>
        <v>1</v>
      </c>
      <c r="S65" s="106">
        <f t="shared" si="38"/>
        <v>1</v>
      </c>
      <c r="T65" s="106">
        <f t="shared" si="39"/>
        <v>1</v>
      </c>
      <c r="U65" s="112">
        <f t="shared" si="40"/>
        <v>4</v>
      </c>
      <c r="V65" s="113">
        <f t="shared" si="41"/>
        <v>2.2400000000000002</v>
      </c>
      <c r="W65" s="112">
        <f t="shared" si="42"/>
        <v>3</v>
      </c>
      <c r="X65" s="113">
        <f t="shared" si="43"/>
        <v>2.4300000000000002</v>
      </c>
      <c r="Y65" s="112">
        <f t="shared" si="44"/>
        <v>4</v>
      </c>
      <c r="Z65" s="114">
        <f t="shared" si="45"/>
        <v>2.2400000000000002</v>
      </c>
      <c r="AA65" s="103">
        <f t="shared" si="46"/>
        <v>6.91</v>
      </c>
      <c r="AB65" s="115" t="str">
        <f t="shared" si="47"/>
        <v>-</v>
      </c>
      <c r="AC65" s="105" t="s">
        <v>73</v>
      </c>
      <c r="AD65" s="106" t="s">
        <v>73</v>
      </c>
      <c r="AE65" s="116" t="s">
        <v>84</v>
      </c>
      <c r="AF65" s="106"/>
      <c r="AG65" s="116" t="s">
        <v>85</v>
      </c>
      <c r="AH65" s="106"/>
      <c r="AI65" s="106" t="s">
        <v>77</v>
      </c>
      <c r="AJ65" s="110"/>
      <c r="AK65" s="111">
        <f t="shared" si="48"/>
        <v>1</v>
      </c>
      <c r="AL65" s="106">
        <f t="shared" si="49"/>
        <v>1</v>
      </c>
      <c r="AM65" s="112">
        <f t="shared" si="50"/>
        <v>3</v>
      </c>
      <c r="AN65" s="113">
        <f t="shared" si="51"/>
        <v>2.4300000000000002</v>
      </c>
      <c r="AO65" s="112">
        <f t="shared" si="52"/>
        <v>2</v>
      </c>
      <c r="AP65" s="113">
        <f t="shared" si="53"/>
        <v>1.34</v>
      </c>
      <c r="AQ65" s="112">
        <f t="shared" si="54"/>
        <v>4</v>
      </c>
      <c r="AR65" s="114">
        <f t="shared" si="55"/>
        <v>2</v>
      </c>
      <c r="AS65" s="117">
        <f t="shared" si="56"/>
        <v>5.7700000000000005</v>
      </c>
      <c r="AT65" s="115" t="str">
        <f t="shared" si="57"/>
        <v>-</v>
      </c>
      <c r="AU65" s="95">
        <f t="shared" si="58"/>
        <v>12.68</v>
      </c>
      <c r="AV65" s="133"/>
      <c r="AW65" s="134"/>
      <c r="AX65" s="134"/>
      <c r="AY65" s="134"/>
      <c r="AZ65" s="134"/>
      <c r="BA65" s="135"/>
      <c r="BB65" s="136"/>
      <c r="BC65" s="137"/>
      <c r="BD65" s="138"/>
      <c r="BE65" s="137"/>
      <c r="BF65" s="138"/>
      <c r="BG65" s="134"/>
      <c r="BH65" s="134"/>
      <c r="BI65" s="134"/>
      <c r="BJ65" s="137"/>
      <c r="BK65" s="133">
        <f t="shared" si="59"/>
        <v>0</v>
      </c>
      <c r="BL65" s="134">
        <f t="shared" si="60"/>
        <v>0</v>
      </c>
      <c r="BM65" s="134">
        <f t="shared" si="61"/>
        <v>0</v>
      </c>
      <c r="BN65" s="134">
        <f t="shared" si="62"/>
        <v>0</v>
      </c>
      <c r="BO65" s="134">
        <f t="shared" si="63"/>
        <v>0</v>
      </c>
      <c r="BP65" s="139">
        <f t="shared" si="64"/>
        <v>0</v>
      </c>
      <c r="BQ65" s="140">
        <f t="shared" si="65"/>
        <v>0</v>
      </c>
      <c r="BR65" s="139">
        <f t="shared" si="66"/>
        <v>0</v>
      </c>
      <c r="BS65" s="140">
        <f t="shared" si="67"/>
        <v>0</v>
      </c>
      <c r="BT65" s="139">
        <f t="shared" si="68"/>
        <v>0</v>
      </c>
      <c r="BU65" s="141">
        <f t="shared" si="69"/>
        <v>0</v>
      </c>
      <c r="BV65" s="131">
        <f t="shared" si="70"/>
        <v>0</v>
      </c>
      <c r="BW65" s="142" t="str">
        <f>IF(BV65=0,"NOT OFFERED ANYMORE","-")</f>
        <v>NOT OFFERED ANYMORE</v>
      </c>
      <c r="BX65" s="135"/>
    </row>
    <row r="66" spans="1:76" ht="30" customHeight="1" x14ac:dyDescent="0.25">
      <c r="A66" s="99" t="s">
        <v>196</v>
      </c>
      <c r="B66" s="100" t="s">
        <v>198</v>
      </c>
      <c r="C66" s="101" t="s">
        <v>179</v>
      </c>
      <c r="D66" s="102" t="s">
        <v>72</v>
      </c>
      <c r="E66" s="131">
        <f t="shared" si="36"/>
        <v>0</v>
      </c>
      <c r="F66" s="132"/>
      <c r="G66" s="105" t="s">
        <v>73</v>
      </c>
      <c r="H66" s="106" t="s">
        <v>73</v>
      </c>
      <c r="I66" s="106" t="s">
        <v>73</v>
      </c>
      <c r="J66" s="107" t="s">
        <v>73</v>
      </c>
      <c r="K66" s="107"/>
      <c r="L66" s="108">
        <v>15</v>
      </c>
      <c r="M66" s="108"/>
      <c r="N66" s="109" t="s">
        <v>74</v>
      </c>
      <c r="O66" s="109"/>
      <c r="P66" s="106"/>
      <c r="Q66" s="110"/>
      <c r="R66" s="111">
        <f t="shared" si="37"/>
        <v>1</v>
      </c>
      <c r="S66" s="106">
        <f t="shared" si="38"/>
        <v>1</v>
      </c>
      <c r="T66" s="106">
        <f t="shared" si="39"/>
        <v>1</v>
      </c>
      <c r="U66" s="112">
        <f t="shared" si="40"/>
        <v>4</v>
      </c>
      <c r="V66" s="113">
        <f t="shared" si="41"/>
        <v>2.2400000000000002</v>
      </c>
      <c r="W66" s="112">
        <f t="shared" si="42"/>
        <v>3</v>
      </c>
      <c r="X66" s="113">
        <f t="shared" si="43"/>
        <v>2.4300000000000002</v>
      </c>
      <c r="Y66" s="112">
        <f t="shared" si="44"/>
        <v>4</v>
      </c>
      <c r="Z66" s="114">
        <f t="shared" si="45"/>
        <v>2.2400000000000002</v>
      </c>
      <c r="AA66" s="103">
        <f t="shared" si="46"/>
        <v>6.91</v>
      </c>
      <c r="AB66" s="115" t="str">
        <f t="shared" si="47"/>
        <v>-</v>
      </c>
      <c r="AC66" s="105" t="s">
        <v>73</v>
      </c>
      <c r="AD66" s="106" t="s">
        <v>73</v>
      </c>
      <c r="AE66" s="116" t="s">
        <v>93</v>
      </c>
      <c r="AF66" s="106"/>
      <c r="AG66" s="116" t="s">
        <v>85</v>
      </c>
      <c r="AH66" s="106"/>
      <c r="AI66" s="106" t="s">
        <v>77</v>
      </c>
      <c r="AJ66" s="110"/>
      <c r="AK66" s="111">
        <f t="shared" si="48"/>
        <v>1</v>
      </c>
      <c r="AL66" s="106">
        <f t="shared" si="49"/>
        <v>1</v>
      </c>
      <c r="AM66" s="112">
        <f t="shared" si="50"/>
        <v>2</v>
      </c>
      <c r="AN66" s="113">
        <f t="shared" si="51"/>
        <v>1.62</v>
      </c>
      <c r="AO66" s="112">
        <f t="shared" si="52"/>
        <v>2</v>
      </c>
      <c r="AP66" s="113">
        <f t="shared" si="53"/>
        <v>1.34</v>
      </c>
      <c r="AQ66" s="112">
        <f t="shared" si="54"/>
        <v>4</v>
      </c>
      <c r="AR66" s="114">
        <f t="shared" si="55"/>
        <v>2</v>
      </c>
      <c r="AS66" s="117">
        <f t="shared" si="56"/>
        <v>4.96</v>
      </c>
      <c r="AT66" s="115" t="str">
        <f t="shared" si="57"/>
        <v>-</v>
      </c>
      <c r="AU66" s="95">
        <f t="shared" si="58"/>
        <v>11.870000000000001</v>
      </c>
      <c r="AV66" s="133"/>
      <c r="AW66" s="134"/>
      <c r="AX66" s="134"/>
      <c r="AY66" s="134"/>
      <c r="AZ66" s="134"/>
      <c r="BA66" s="135"/>
      <c r="BB66" s="136"/>
      <c r="BC66" s="137"/>
      <c r="BD66" s="138"/>
      <c r="BE66" s="137"/>
      <c r="BF66" s="138"/>
      <c r="BG66" s="134"/>
      <c r="BH66" s="134"/>
      <c r="BI66" s="134"/>
      <c r="BJ66" s="137"/>
      <c r="BK66" s="133">
        <f t="shared" si="59"/>
        <v>0</v>
      </c>
      <c r="BL66" s="134">
        <f t="shared" si="60"/>
        <v>0</v>
      </c>
      <c r="BM66" s="134">
        <f t="shared" si="61"/>
        <v>0</v>
      </c>
      <c r="BN66" s="134">
        <f t="shared" si="62"/>
        <v>0</v>
      </c>
      <c r="BO66" s="134">
        <f t="shared" si="63"/>
        <v>0</v>
      </c>
      <c r="BP66" s="139">
        <f t="shared" si="64"/>
        <v>0</v>
      </c>
      <c r="BQ66" s="140">
        <f t="shared" si="65"/>
        <v>0</v>
      </c>
      <c r="BR66" s="139">
        <f t="shared" si="66"/>
        <v>0</v>
      </c>
      <c r="BS66" s="140">
        <f t="shared" si="67"/>
        <v>0</v>
      </c>
      <c r="BT66" s="139">
        <f t="shared" si="68"/>
        <v>0</v>
      </c>
      <c r="BU66" s="141">
        <f t="shared" si="69"/>
        <v>0</v>
      </c>
      <c r="BV66" s="131">
        <f t="shared" si="70"/>
        <v>0</v>
      </c>
      <c r="BW66" s="142" t="str">
        <f t="shared" ref="BW66:BW97" si="71">IF(BV66=0,"POSTPONED","-")</f>
        <v>POSTPONED</v>
      </c>
      <c r="BX66" s="135" t="s">
        <v>227</v>
      </c>
    </row>
    <row r="67" spans="1:76" ht="30" customHeight="1" x14ac:dyDescent="0.25">
      <c r="A67" s="99" t="s">
        <v>228</v>
      </c>
      <c r="B67" s="100" t="s">
        <v>229</v>
      </c>
      <c r="C67" s="101" t="s">
        <v>202</v>
      </c>
      <c r="D67" s="102" t="s">
        <v>72</v>
      </c>
      <c r="E67" s="131">
        <f t="shared" si="36"/>
        <v>0</v>
      </c>
      <c r="F67" s="132"/>
      <c r="G67" s="105" t="s">
        <v>73</v>
      </c>
      <c r="H67" s="106" t="s">
        <v>73</v>
      </c>
      <c r="I67" s="106" t="s">
        <v>73</v>
      </c>
      <c r="J67" s="107" t="s">
        <v>73</v>
      </c>
      <c r="K67" s="107"/>
      <c r="L67" s="108">
        <v>13</v>
      </c>
      <c r="M67" s="108"/>
      <c r="N67" s="109" t="s">
        <v>74</v>
      </c>
      <c r="O67" s="109"/>
      <c r="P67" s="106"/>
      <c r="Q67" s="110"/>
      <c r="R67" s="111">
        <f t="shared" si="37"/>
        <v>1</v>
      </c>
      <c r="S67" s="106">
        <f t="shared" si="38"/>
        <v>1</v>
      </c>
      <c r="T67" s="106">
        <f t="shared" si="39"/>
        <v>1</v>
      </c>
      <c r="U67" s="112">
        <f t="shared" si="40"/>
        <v>4</v>
      </c>
      <c r="V67" s="113">
        <f t="shared" si="41"/>
        <v>2.2400000000000002</v>
      </c>
      <c r="W67" s="112">
        <f t="shared" si="42"/>
        <v>3</v>
      </c>
      <c r="X67" s="113">
        <f t="shared" si="43"/>
        <v>2.4300000000000002</v>
      </c>
      <c r="Y67" s="112">
        <f t="shared" si="44"/>
        <v>4</v>
      </c>
      <c r="Z67" s="114">
        <f t="shared" si="45"/>
        <v>2.2400000000000002</v>
      </c>
      <c r="AA67" s="103">
        <f t="shared" si="46"/>
        <v>6.91</v>
      </c>
      <c r="AB67" s="115" t="str">
        <f t="shared" si="47"/>
        <v>-</v>
      </c>
      <c r="AC67" s="105" t="s">
        <v>73</v>
      </c>
      <c r="AD67" s="106" t="s">
        <v>73</v>
      </c>
      <c r="AE67" s="116" t="s">
        <v>93</v>
      </c>
      <c r="AF67" s="106"/>
      <c r="AG67" s="116" t="s">
        <v>85</v>
      </c>
      <c r="AH67" s="106"/>
      <c r="AI67" s="106" t="s">
        <v>77</v>
      </c>
      <c r="AJ67" s="110"/>
      <c r="AK67" s="111">
        <f t="shared" si="48"/>
        <v>1</v>
      </c>
      <c r="AL67" s="106">
        <f t="shared" si="49"/>
        <v>1</v>
      </c>
      <c r="AM67" s="112">
        <f t="shared" si="50"/>
        <v>2</v>
      </c>
      <c r="AN67" s="113">
        <f t="shared" si="51"/>
        <v>1.62</v>
      </c>
      <c r="AO67" s="112">
        <f t="shared" si="52"/>
        <v>2</v>
      </c>
      <c r="AP67" s="113">
        <f t="shared" si="53"/>
        <v>1.34</v>
      </c>
      <c r="AQ67" s="112">
        <f t="shared" si="54"/>
        <v>4</v>
      </c>
      <c r="AR67" s="114">
        <f t="shared" si="55"/>
        <v>2</v>
      </c>
      <c r="AS67" s="117">
        <f t="shared" si="56"/>
        <v>4.96</v>
      </c>
      <c r="AT67" s="115" t="str">
        <f t="shared" si="57"/>
        <v>-</v>
      </c>
      <c r="AU67" s="95">
        <f t="shared" si="58"/>
        <v>11.870000000000001</v>
      </c>
      <c r="AV67" s="133"/>
      <c r="AW67" s="134"/>
      <c r="AX67" s="134"/>
      <c r="AY67" s="134"/>
      <c r="AZ67" s="134"/>
      <c r="BA67" s="135"/>
      <c r="BB67" s="136"/>
      <c r="BC67" s="137"/>
      <c r="BD67" s="138"/>
      <c r="BE67" s="137"/>
      <c r="BF67" s="138"/>
      <c r="BG67" s="134"/>
      <c r="BH67" s="134"/>
      <c r="BI67" s="134"/>
      <c r="BJ67" s="137"/>
      <c r="BK67" s="133">
        <f t="shared" si="59"/>
        <v>0</v>
      </c>
      <c r="BL67" s="134">
        <f t="shared" si="60"/>
        <v>0</v>
      </c>
      <c r="BM67" s="134">
        <f t="shared" si="61"/>
        <v>0</v>
      </c>
      <c r="BN67" s="134">
        <f t="shared" si="62"/>
        <v>0</v>
      </c>
      <c r="BO67" s="134">
        <f t="shared" si="63"/>
        <v>0</v>
      </c>
      <c r="BP67" s="139">
        <f t="shared" si="64"/>
        <v>0</v>
      </c>
      <c r="BQ67" s="140">
        <f t="shared" si="65"/>
        <v>0</v>
      </c>
      <c r="BR67" s="139">
        <f t="shared" si="66"/>
        <v>0</v>
      </c>
      <c r="BS67" s="140">
        <f t="shared" si="67"/>
        <v>0</v>
      </c>
      <c r="BT67" s="139">
        <f t="shared" si="68"/>
        <v>0</v>
      </c>
      <c r="BU67" s="141">
        <f t="shared" si="69"/>
        <v>0</v>
      </c>
      <c r="BV67" s="131">
        <f t="shared" si="70"/>
        <v>0</v>
      </c>
      <c r="BW67" s="142" t="str">
        <f t="shared" si="71"/>
        <v>POSTPONED</v>
      </c>
      <c r="BX67" s="135"/>
    </row>
    <row r="68" spans="1:76" ht="30" customHeight="1" x14ac:dyDescent="0.25">
      <c r="A68" s="126" t="s">
        <v>191</v>
      </c>
      <c r="B68" s="127" t="s">
        <v>191</v>
      </c>
      <c r="C68" s="101" t="s">
        <v>179</v>
      </c>
      <c r="D68" s="102" t="s">
        <v>72</v>
      </c>
      <c r="E68" s="131">
        <f t="shared" si="36"/>
        <v>0</v>
      </c>
      <c r="F68" s="132"/>
      <c r="G68" s="105" t="s">
        <v>73</v>
      </c>
      <c r="H68" s="106" t="s">
        <v>73</v>
      </c>
      <c r="I68" s="106" t="s">
        <v>73</v>
      </c>
      <c r="J68" s="107" t="s">
        <v>73</v>
      </c>
      <c r="K68" s="107"/>
      <c r="L68" s="108">
        <v>12</v>
      </c>
      <c r="M68" s="108"/>
      <c r="N68" s="109" t="s">
        <v>74</v>
      </c>
      <c r="O68" s="109"/>
      <c r="P68" s="106"/>
      <c r="Q68" s="110"/>
      <c r="R68" s="111">
        <f t="shared" si="37"/>
        <v>1</v>
      </c>
      <c r="S68" s="106">
        <f t="shared" si="38"/>
        <v>1</v>
      </c>
      <c r="T68" s="106">
        <f t="shared" si="39"/>
        <v>1</v>
      </c>
      <c r="U68" s="112">
        <f t="shared" si="40"/>
        <v>4</v>
      </c>
      <c r="V68" s="113">
        <f t="shared" si="41"/>
        <v>2.2400000000000002</v>
      </c>
      <c r="W68" s="112">
        <f t="shared" si="42"/>
        <v>3</v>
      </c>
      <c r="X68" s="113">
        <f t="shared" si="43"/>
        <v>2.4300000000000002</v>
      </c>
      <c r="Y68" s="112">
        <f t="shared" si="44"/>
        <v>4</v>
      </c>
      <c r="Z68" s="114">
        <f t="shared" si="45"/>
        <v>2.2400000000000002</v>
      </c>
      <c r="AA68" s="103">
        <f t="shared" si="46"/>
        <v>6.91</v>
      </c>
      <c r="AB68" s="115" t="str">
        <f t="shared" si="47"/>
        <v>-</v>
      </c>
      <c r="AC68" s="105" t="s">
        <v>73</v>
      </c>
      <c r="AD68" s="106" t="s">
        <v>73</v>
      </c>
      <c r="AE68" s="116" t="s">
        <v>100</v>
      </c>
      <c r="AF68" s="106"/>
      <c r="AG68" s="116" t="s">
        <v>85</v>
      </c>
      <c r="AH68" s="106"/>
      <c r="AI68" s="106" t="s">
        <v>77</v>
      </c>
      <c r="AJ68" s="110"/>
      <c r="AK68" s="111">
        <f t="shared" si="48"/>
        <v>1</v>
      </c>
      <c r="AL68" s="106">
        <f t="shared" si="49"/>
        <v>1</v>
      </c>
      <c r="AM68" s="112">
        <f t="shared" si="50"/>
        <v>1</v>
      </c>
      <c r="AN68" s="113">
        <f t="shared" si="51"/>
        <v>0.81</v>
      </c>
      <c r="AO68" s="112">
        <f t="shared" si="52"/>
        <v>2</v>
      </c>
      <c r="AP68" s="113">
        <f t="shared" si="53"/>
        <v>1.34</v>
      </c>
      <c r="AQ68" s="112">
        <f t="shared" si="54"/>
        <v>4</v>
      </c>
      <c r="AR68" s="114">
        <f t="shared" si="55"/>
        <v>2</v>
      </c>
      <c r="AS68" s="117">
        <f t="shared" si="56"/>
        <v>4.1500000000000004</v>
      </c>
      <c r="AT68" s="115" t="str">
        <f t="shared" si="57"/>
        <v>-</v>
      </c>
      <c r="AU68" s="95">
        <f t="shared" si="58"/>
        <v>11.06</v>
      </c>
      <c r="AV68" s="133"/>
      <c r="AW68" s="134"/>
      <c r="AX68" s="134"/>
      <c r="AY68" s="134"/>
      <c r="AZ68" s="134"/>
      <c r="BA68" s="135"/>
      <c r="BB68" s="136"/>
      <c r="BC68" s="137"/>
      <c r="BD68" s="138"/>
      <c r="BE68" s="137"/>
      <c r="BF68" s="138"/>
      <c r="BG68" s="134"/>
      <c r="BH68" s="134"/>
      <c r="BI68" s="134"/>
      <c r="BJ68" s="137"/>
      <c r="BK68" s="133">
        <f t="shared" si="59"/>
        <v>0</v>
      </c>
      <c r="BL68" s="134">
        <f t="shared" si="60"/>
        <v>0</v>
      </c>
      <c r="BM68" s="134">
        <f t="shared" si="61"/>
        <v>0</v>
      </c>
      <c r="BN68" s="134">
        <f t="shared" si="62"/>
        <v>0</v>
      </c>
      <c r="BO68" s="134">
        <f t="shared" si="63"/>
        <v>0</v>
      </c>
      <c r="BP68" s="139">
        <f t="shared" si="64"/>
        <v>0</v>
      </c>
      <c r="BQ68" s="140">
        <f t="shared" si="65"/>
        <v>0</v>
      </c>
      <c r="BR68" s="139">
        <f t="shared" si="66"/>
        <v>0</v>
      </c>
      <c r="BS68" s="140">
        <f t="shared" si="67"/>
        <v>0</v>
      </c>
      <c r="BT68" s="139">
        <f t="shared" si="68"/>
        <v>0</v>
      </c>
      <c r="BU68" s="141">
        <f t="shared" si="69"/>
        <v>0</v>
      </c>
      <c r="BV68" s="131">
        <f t="shared" si="70"/>
        <v>0</v>
      </c>
      <c r="BW68" s="142" t="str">
        <f t="shared" si="71"/>
        <v>POSTPONED</v>
      </c>
      <c r="BX68" s="135" t="s">
        <v>230</v>
      </c>
    </row>
    <row r="69" spans="1:76" ht="30" customHeight="1" x14ac:dyDescent="0.25">
      <c r="A69" s="99" t="s">
        <v>231</v>
      </c>
      <c r="B69" s="100" t="s">
        <v>232</v>
      </c>
      <c r="C69" s="101" t="s">
        <v>202</v>
      </c>
      <c r="D69" s="102" t="s">
        <v>72</v>
      </c>
      <c r="E69" s="131">
        <f t="shared" si="36"/>
        <v>0</v>
      </c>
      <c r="F69" s="132"/>
      <c r="G69" s="105" t="s">
        <v>73</v>
      </c>
      <c r="H69" s="106" t="s">
        <v>73</v>
      </c>
      <c r="I69" s="106" t="s">
        <v>73</v>
      </c>
      <c r="J69" s="107" t="s">
        <v>73</v>
      </c>
      <c r="K69" s="107"/>
      <c r="L69" s="108">
        <v>10</v>
      </c>
      <c r="M69" s="108"/>
      <c r="N69" s="109" t="s">
        <v>74</v>
      </c>
      <c r="O69" s="109"/>
      <c r="P69" s="106"/>
      <c r="Q69" s="110"/>
      <c r="R69" s="111">
        <f t="shared" si="37"/>
        <v>1</v>
      </c>
      <c r="S69" s="106">
        <f t="shared" si="38"/>
        <v>1</v>
      </c>
      <c r="T69" s="106">
        <f t="shared" si="39"/>
        <v>1</v>
      </c>
      <c r="U69" s="112">
        <f t="shared" si="40"/>
        <v>4</v>
      </c>
      <c r="V69" s="113">
        <f t="shared" si="41"/>
        <v>2.2400000000000002</v>
      </c>
      <c r="W69" s="112">
        <f t="shared" si="42"/>
        <v>2</v>
      </c>
      <c r="X69" s="113">
        <f t="shared" si="43"/>
        <v>1.62</v>
      </c>
      <c r="Y69" s="112">
        <f t="shared" si="44"/>
        <v>4</v>
      </c>
      <c r="Z69" s="114">
        <f t="shared" si="45"/>
        <v>2.2400000000000002</v>
      </c>
      <c r="AA69" s="103">
        <f t="shared" si="46"/>
        <v>6.1000000000000005</v>
      </c>
      <c r="AB69" s="115" t="str">
        <f t="shared" si="47"/>
        <v>-</v>
      </c>
      <c r="AC69" s="105" t="s">
        <v>73</v>
      </c>
      <c r="AD69" s="106" t="s">
        <v>73</v>
      </c>
      <c r="AE69" s="116" t="s">
        <v>100</v>
      </c>
      <c r="AF69" s="106"/>
      <c r="AG69" s="116" t="s">
        <v>85</v>
      </c>
      <c r="AH69" s="106"/>
      <c r="AI69" s="106" t="s">
        <v>77</v>
      </c>
      <c r="AJ69" s="110"/>
      <c r="AK69" s="111">
        <f t="shared" si="48"/>
        <v>1</v>
      </c>
      <c r="AL69" s="106">
        <f t="shared" si="49"/>
        <v>1</v>
      </c>
      <c r="AM69" s="112">
        <f t="shared" si="50"/>
        <v>1</v>
      </c>
      <c r="AN69" s="113">
        <f t="shared" si="51"/>
        <v>0.81</v>
      </c>
      <c r="AO69" s="112">
        <f t="shared" si="52"/>
        <v>2</v>
      </c>
      <c r="AP69" s="113">
        <f t="shared" si="53"/>
        <v>1.34</v>
      </c>
      <c r="AQ69" s="112">
        <f t="shared" si="54"/>
        <v>4</v>
      </c>
      <c r="AR69" s="114">
        <f t="shared" si="55"/>
        <v>2</v>
      </c>
      <c r="AS69" s="117">
        <f t="shared" si="56"/>
        <v>4.1500000000000004</v>
      </c>
      <c r="AT69" s="115" t="str">
        <f t="shared" si="57"/>
        <v>-</v>
      </c>
      <c r="AU69" s="95">
        <f t="shared" si="58"/>
        <v>10.25</v>
      </c>
      <c r="AV69" s="133"/>
      <c r="AW69" s="134"/>
      <c r="AX69" s="134"/>
      <c r="AY69" s="134"/>
      <c r="AZ69" s="134"/>
      <c r="BA69" s="135"/>
      <c r="BB69" s="136"/>
      <c r="BC69" s="137"/>
      <c r="BD69" s="138"/>
      <c r="BE69" s="137"/>
      <c r="BF69" s="138"/>
      <c r="BG69" s="134"/>
      <c r="BH69" s="134"/>
      <c r="BI69" s="134"/>
      <c r="BJ69" s="137"/>
      <c r="BK69" s="133">
        <f t="shared" si="59"/>
        <v>0</v>
      </c>
      <c r="BL69" s="134">
        <f t="shared" si="60"/>
        <v>0</v>
      </c>
      <c r="BM69" s="134">
        <f t="shared" si="61"/>
        <v>0</v>
      </c>
      <c r="BN69" s="134">
        <f t="shared" si="62"/>
        <v>0</v>
      </c>
      <c r="BO69" s="134">
        <f t="shared" si="63"/>
        <v>0</v>
      </c>
      <c r="BP69" s="139">
        <f t="shared" si="64"/>
        <v>0</v>
      </c>
      <c r="BQ69" s="140">
        <f t="shared" si="65"/>
        <v>0</v>
      </c>
      <c r="BR69" s="139">
        <f t="shared" si="66"/>
        <v>0</v>
      </c>
      <c r="BS69" s="140">
        <f t="shared" si="67"/>
        <v>0</v>
      </c>
      <c r="BT69" s="139">
        <f t="shared" si="68"/>
        <v>0</v>
      </c>
      <c r="BU69" s="141">
        <f t="shared" si="69"/>
        <v>0</v>
      </c>
      <c r="BV69" s="131">
        <f t="shared" si="70"/>
        <v>0</v>
      </c>
      <c r="BW69" s="142" t="str">
        <f t="shared" si="71"/>
        <v>POSTPONED</v>
      </c>
      <c r="BX69" s="135"/>
    </row>
    <row r="70" spans="1:76" ht="30" customHeight="1" x14ac:dyDescent="0.25">
      <c r="A70" s="121" t="s">
        <v>183</v>
      </c>
      <c r="B70" s="122" t="s">
        <v>212</v>
      </c>
      <c r="C70" s="101" t="s">
        <v>202</v>
      </c>
      <c r="D70" s="102" t="s">
        <v>72</v>
      </c>
      <c r="E70" s="131">
        <f t="shared" si="36"/>
        <v>0</v>
      </c>
      <c r="F70" s="132"/>
      <c r="G70" s="105" t="s">
        <v>73</v>
      </c>
      <c r="H70" s="106" t="s">
        <v>73</v>
      </c>
      <c r="I70" s="106" t="s">
        <v>73</v>
      </c>
      <c r="J70" s="107" t="s">
        <v>73</v>
      </c>
      <c r="K70" s="107"/>
      <c r="L70" s="108">
        <v>11</v>
      </c>
      <c r="M70" s="108"/>
      <c r="N70" s="109" t="s">
        <v>74</v>
      </c>
      <c r="O70" s="109"/>
      <c r="P70" s="106"/>
      <c r="Q70" s="110"/>
      <c r="R70" s="111">
        <f t="shared" si="37"/>
        <v>1</v>
      </c>
      <c r="S70" s="106">
        <f t="shared" si="38"/>
        <v>1</v>
      </c>
      <c r="T70" s="106">
        <f t="shared" si="39"/>
        <v>1</v>
      </c>
      <c r="U70" s="112">
        <f t="shared" si="40"/>
        <v>4</v>
      </c>
      <c r="V70" s="113">
        <f t="shared" si="41"/>
        <v>2.2400000000000002</v>
      </c>
      <c r="W70" s="112">
        <f t="shared" si="42"/>
        <v>2</v>
      </c>
      <c r="X70" s="113">
        <f t="shared" si="43"/>
        <v>1.62</v>
      </c>
      <c r="Y70" s="112">
        <f t="shared" si="44"/>
        <v>4</v>
      </c>
      <c r="Z70" s="114">
        <f t="shared" si="45"/>
        <v>2.2400000000000002</v>
      </c>
      <c r="AA70" s="103">
        <f t="shared" si="46"/>
        <v>6.1000000000000005</v>
      </c>
      <c r="AB70" s="115" t="str">
        <f t="shared" si="47"/>
        <v>-</v>
      </c>
      <c r="AC70" s="105" t="s">
        <v>73</v>
      </c>
      <c r="AD70" s="106" t="s">
        <v>73</v>
      </c>
      <c r="AE70" s="116" t="s">
        <v>102</v>
      </c>
      <c r="AF70" s="106"/>
      <c r="AG70" s="116" t="s">
        <v>85</v>
      </c>
      <c r="AH70" s="106"/>
      <c r="AI70" s="106" t="s">
        <v>77</v>
      </c>
      <c r="AJ70" s="110"/>
      <c r="AK70" s="111">
        <f t="shared" si="48"/>
        <v>1</v>
      </c>
      <c r="AL70" s="106">
        <f t="shared" si="49"/>
        <v>1</v>
      </c>
      <c r="AM70" s="112">
        <f t="shared" si="50"/>
        <v>0</v>
      </c>
      <c r="AN70" s="113">
        <f t="shared" si="51"/>
        <v>0</v>
      </c>
      <c r="AO70" s="112">
        <f t="shared" si="52"/>
        <v>2</v>
      </c>
      <c r="AP70" s="113">
        <f t="shared" si="53"/>
        <v>1.34</v>
      </c>
      <c r="AQ70" s="112">
        <f t="shared" si="54"/>
        <v>4</v>
      </c>
      <c r="AR70" s="114">
        <f t="shared" si="55"/>
        <v>2</v>
      </c>
      <c r="AS70" s="117">
        <f t="shared" si="56"/>
        <v>3.34</v>
      </c>
      <c r="AT70" s="115" t="str">
        <f t="shared" si="57"/>
        <v>-</v>
      </c>
      <c r="AU70" s="95">
        <f t="shared" si="58"/>
        <v>9.4400000000000013</v>
      </c>
      <c r="AV70" s="133"/>
      <c r="AW70" s="134"/>
      <c r="AX70" s="134"/>
      <c r="AY70" s="134"/>
      <c r="AZ70" s="134"/>
      <c r="BA70" s="135"/>
      <c r="BB70" s="136"/>
      <c r="BC70" s="137"/>
      <c r="BD70" s="138"/>
      <c r="BE70" s="137"/>
      <c r="BF70" s="138"/>
      <c r="BG70" s="134"/>
      <c r="BH70" s="134"/>
      <c r="BI70" s="134"/>
      <c r="BJ70" s="137"/>
      <c r="BK70" s="133">
        <f t="shared" si="59"/>
        <v>0</v>
      </c>
      <c r="BL70" s="134">
        <f t="shared" si="60"/>
        <v>0</v>
      </c>
      <c r="BM70" s="134">
        <f t="shared" si="61"/>
        <v>0</v>
      </c>
      <c r="BN70" s="134">
        <f t="shared" si="62"/>
        <v>0</v>
      </c>
      <c r="BO70" s="134">
        <f t="shared" si="63"/>
        <v>0</v>
      </c>
      <c r="BP70" s="139">
        <f t="shared" si="64"/>
        <v>0</v>
      </c>
      <c r="BQ70" s="140">
        <f t="shared" si="65"/>
        <v>0</v>
      </c>
      <c r="BR70" s="139">
        <f t="shared" si="66"/>
        <v>0</v>
      </c>
      <c r="BS70" s="140">
        <f t="shared" si="67"/>
        <v>0</v>
      </c>
      <c r="BT70" s="139">
        <f t="shared" si="68"/>
        <v>0</v>
      </c>
      <c r="BU70" s="141">
        <f t="shared" si="69"/>
        <v>0</v>
      </c>
      <c r="BV70" s="131">
        <f t="shared" si="70"/>
        <v>0</v>
      </c>
      <c r="BW70" s="142" t="str">
        <f t="shared" si="71"/>
        <v>POSTPONED</v>
      </c>
      <c r="BX70" s="135"/>
    </row>
    <row r="71" spans="1:76" ht="30" customHeight="1" x14ac:dyDescent="0.25">
      <c r="A71" s="121" t="s">
        <v>183</v>
      </c>
      <c r="B71" s="122" t="s">
        <v>208</v>
      </c>
      <c r="C71" s="101" t="s">
        <v>202</v>
      </c>
      <c r="D71" s="102" t="s">
        <v>72</v>
      </c>
      <c r="E71" s="131">
        <f t="shared" si="36"/>
        <v>0</v>
      </c>
      <c r="F71" s="132"/>
      <c r="G71" s="105" t="s">
        <v>73</v>
      </c>
      <c r="H71" s="106" t="s">
        <v>73</v>
      </c>
      <c r="I71" s="106" t="s">
        <v>73</v>
      </c>
      <c r="J71" s="107" t="s">
        <v>73</v>
      </c>
      <c r="K71" s="107"/>
      <c r="L71" s="108">
        <v>11</v>
      </c>
      <c r="M71" s="108"/>
      <c r="N71" s="109" t="s">
        <v>74</v>
      </c>
      <c r="O71" s="109"/>
      <c r="P71" s="106"/>
      <c r="Q71" s="110"/>
      <c r="R71" s="111">
        <f t="shared" si="37"/>
        <v>1</v>
      </c>
      <c r="S71" s="106">
        <f t="shared" si="38"/>
        <v>1</v>
      </c>
      <c r="T71" s="106">
        <f t="shared" si="39"/>
        <v>1</v>
      </c>
      <c r="U71" s="112">
        <f t="shared" si="40"/>
        <v>4</v>
      </c>
      <c r="V71" s="113">
        <f t="shared" si="41"/>
        <v>2.2400000000000002</v>
      </c>
      <c r="W71" s="112">
        <f t="shared" si="42"/>
        <v>2</v>
      </c>
      <c r="X71" s="113">
        <f t="shared" si="43"/>
        <v>1.62</v>
      </c>
      <c r="Y71" s="112">
        <f t="shared" si="44"/>
        <v>4</v>
      </c>
      <c r="Z71" s="114">
        <f t="shared" si="45"/>
        <v>2.2400000000000002</v>
      </c>
      <c r="AA71" s="103">
        <f t="shared" si="46"/>
        <v>6.1000000000000005</v>
      </c>
      <c r="AB71" s="115" t="str">
        <f t="shared" si="47"/>
        <v>-</v>
      </c>
      <c r="AC71" s="105" t="s">
        <v>73</v>
      </c>
      <c r="AD71" s="106" t="s">
        <v>73</v>
      </c>
      <c r="AE71" s="116" t="s">
        <v>102</v>
      </c>
      <c r="AF71" s="106"/>
      <c r="AG71" s="116" t="s">
        <v>85</v>
      </c>
      <c r="AH71" s="106"/>
      <c r="AI71" s="106" t="s">
        <v>77</v>
      </c>
      <c r="AJ71" s="110"/>
      <c r="AK71" s="111">
        <f t="shared" si="48"/>
        <v>1</v>
      </c>
      <c r="AL71" s="106">
        <f t="shared" si="49"/>
        <v>1</v>
      </c>
      <c r="AM71" s="112">
        <f t="shared" si="50"/>
        <v>0</v>
      </c>
      <c r="AN71" s="113">
        <f t="shared" si="51"/>
        <v>0</v>
      </c>
      <c r="AO71" s="112">
        <f t="shared" si="52"/>
        <v>2</v>
      </c>
      <c r="AP71" s="113">
        <f t="shared" si="53"/>
        <v>1.34</v>
      </c>
      <c r="AQ71" s="112">
        <f t="shared" si="54"/>
        <v>4</v>
      </c>
      <c r="AR71" s="114">
        <f t="shared" si="55"/>
        <v>2</v>
      </c>
      <c r="AS71" s="117">
        <f t="shared" si="56"/>
        <v>3.34</v>
      </c>
      <c r="AT71" s="115" t="str">
        <f t="shared" si="57"/>
        <v>-</v>
      </c>
      <c r="AU71" s="95">
        <f t="shared" si="58"/>
        <v>9.4400000000000013</v>
      </c>
      <c r="AV71" s="133"/>
      <c r="AW71" s="134"/>
      <c r="AX71" s="134"/>
      <c r="AY71" s="134"/>
      <c r="AZ71" s="134"/>
      <c r="BA71" s="135"/>
      <c r="BB71" s="136"/>
      <c r="BC71" s="137"/>
      <c r="BD71" s="138"/>
      <c r="BE71" s="137"/>
      <c r="BF71" s="138"/>
      <c r="BG71" s="134"/>
      <c r="BH71" s="134"/>
      <c r="BI71" s="134"/>
      <c r="BJ71" s="137"/>
      <c r="BK71" s="133">
        <f t="shared" si="59"/>
        <v>0</v>
      </c>
      <c r="BL71" s="134">
        <f t="shared" si="60"/>
        <v>0</v>
      </c>
      <c r="BM71" s="134">
        <f t="shared" si="61"/>
        <v>0</v>
      </c>
      <c r="BN71" s="134">
        <f t="shared" si="62"/>
        <v>0</v>
      </c>
      <c r="BO71" s="134">
        <f t="shared" si="63"/>
        <v>0</v>
      </c>
      <c r="BP71" s="139">
        <f t="shared" si="64"/>
        <v>0</v>
      </c>
      <c r="BQ71" s="140">
        <f t="shared" si="65"/>
        <v>0</v>
      </c>
      <c r="BR71" s="139">
        <f t="shared" si="66"/>
        <v>0</v>
      </c>
      <c r="BS71" s="140">
        <f t="shared" si="67"/>
        <v>0</v>
      </c>
      <c r="BT71" s="139">
        <f t="shared" si="68"/>
        <v>0</v>
      </c>
      <c r="BU71" s="141">
        <f t="shared" si="69"/>
        <v>0</v>
      </c>
      <c r="BV71" s="131">
        <f t="shared" si="70"/>
        <v>0</v>
      </c>
      <c r="BW71" s="142" t="str">
        <f t="shared" si="71"/>
        <v>POSTPONED</v>
      </c>
      <c r="BX71" s="135"/>
    </row>
    <row r="72" spans="1:76" ht="30" customHeight="1" thickBot="1" x14ac:dyDescent="0.3">
      <c r="A72" s="145" t="s">
        <v>215</v>
      </c>
      <c r="B72" s="146" t="s">
        <v>233</v>
      </c>
      <c r="C72" s="147" t="s">
        <v>199</v>
      </c>
      <c r="D72" s="148" t="s">
        <v>72</v>
      </c>
      <c r="E72" s="149">
        <f t="shared" si="36"/>
        <v>0</v>
      </c>
      <c r="F72" s="150"/>
      <c r="G72" s="151" t="s">
        <v>73</v>
      </c>
      <c r="H72" s="152" t="s">
        <v>73</v>
      </c>
      <c r="I72" s="152" t="s">
        <v>73</v>
      </c>
      <c r="J72" s="153" t="s">
        <v>73</v>
      </c>
      <c r="K72" s="153"/>
      <c r="L72" s="154">
        <v>10</v>
      </c>
      <c r="M72" s="154"/>
      <c r="N72" s="155" t="s">
        <v>74</v>
      </c>
      <c r="O72" s="155"/>
      <c r="P72" s="152"/>
      <c r="Q72" s="156"/>
      <c r="R72" s="157">
        <f t="shared" si="37"/>
        <v>1</v>
      </c>
      <c r="S72" s="158">
        <f t="shared" si="38"/>
        <v>1</v>
      </c>
      <c r="T72" s="158">
        <f t="shared" si="39"/>
        <v>1</v>
      </c>
      <c r="U72" s="159">
        <f t="shared" si="40"/>
        <v>4</v>
      </c>
      <c r="V72" s="160">
        <f t="shared" si="41"/>
        <v>2.2400000000000002</v>
      </c>
      <c r="W72" s="159">
        <f t="shared" si="42"/>
        <v>2</v>
      </c>
      <c r="X72" s="160">
        <f t="shared" si="43"/>
        <v>1.62</v>
      </c>
      <c r="Y72" s="159">
        <f t="shared" si="44"/>
        <v>4</v>
      </c>
      <c r="Z72" s="161">
        <f t="shared" si="45"/>
        <v>2.2400000000000002</v>
      </c>
      <c r="AA72" s="162">
        <f t="shared" si="46"/>
        <v>6.1000000000000005</v>
      </c>
      <c r="AB72" s="163" t="str">
        <f t="shared" si="47"/>
        <v>-</v>
      </c>
      <c r="AC72" s="164" t="s">
        <v>73</v>
      </c>
      <c r="AD72" s="158" t="s">
        <v>73</v>
      </c>
      <c r="AE72" s="165" t="s">
        <v>102</v>
      </c>
      <c r="AF72" s="158"/>
      <c r="AG72" s="165" t="s">
        <v>82</v>
      </c>
      <c r="AH72" s="158"/>
      <c r="AI72" s="158" t="s">
        <v>77</v>
      </c>
      <c r="AJ72" s="166"/>
      <c r="AK72" s="157">
        <f t="shared" si="48"/>
        <v>1</v>
      </c>
      <c r="AL72" s="158">
        <f t="shared" si="49"/>
        <v>1</v>
      </c>
      <c r="AM72" s="159">
        <f t="shared" si="50"/>
        <v>0</v>
      </c>
      <c r="AN72" s="160">
        <f t="shared" si="51"/>
        <v>0</v>
      </c>
      <c r="AO72" s="159">
        <f t="shared" si="52"/>
        <v>0</v>
      </c>
      <c r="AP72" s="160">
        <f t="shared" si="53"/>
        <v>0</v>
      </c>
      <c r="AQ72" s="159">
        <f t="shared" si="54"/>
        <v>4</v>
      </c>
      <c r="AR72" s="161">
        <f t="shared" si="55"/>
        <v>2</v>
      </c>
      <c r="AS72" s="167">
        <f t="shared" si="56"/>
        <v>2</v>
      </c>
      <c r="AT72" s="163" t="str">
        <f t="shared" si="57"/>
        <v>-</v>
      </c>
      <c r="AU72" s="168">
        <f t="shared" si="58"/>
        <v>8.1000000000000014</v>
      </c>
      <c r="AV72" s="169"/>
      <c r="AW72" s="170"/>
      <c r="AX72" s="170"/>
      <c r="AY72" s="170"/>
      <c r="AZ72" s="170"/>
      <c r="BA72" s="171"/>
      <c r="BB72" s="172"/>
      <c r="BC72" s="173"/>
      <c r="BD72" s="174"/>
      <c r="BE72" s="173"/>
      <c r="BF72" s="174"/>
      <c r="BG72" s="170"/>
      <c r="BH72" s="170"/>
      <c r="BI72" s="170"/>
      <c r="BJ72" s="175"/>
      <c r="BK72" s="176">
        <f t="shared" si="59"/>
        <v>0</v>
      </c>
      <c r="BL72" s="177">
        <f t="shared" si="60"/>
        <v>0</v>
      </c>
      <c r="BM72" s="177">
        <f t="shared" si="61"/>
        <v>0</v>
      </c>
      <c r="BN72" s="177">
        <f t="shared" si="62"/>
        <v>0</v>
      </c>
      <c r="BO72" s="177">
        <f t="shared" si="63"/>
        <v>0</v>
      </c>
      <c r="BP72" s="178">
        <f t="shared" si="64"/>
        <v>0</v>
      </c>
      <c r="BQ72" s="179">
        <f t="shared" si="65"/>
        <v>0</v>
      </c>
      <c r="BR72" s="178">
        <f t="shared" si="66"/>
        <v>0</v>
      </c>
      <c r="BS72" s="179">
        <f t="shared" si="67"/>
        <v>0</v>
      </c>
      <c r="BT72" s="178">
        <f t="shared" si="68"/>
        <v>0</v>
      </c>
      <c r="BU72" s="180">
        <f t="shared" si="69"/>
        <v>0</v>
      </c>
      <c r="BV72" s="149">
        <f t="shared" si="70"/>
        <v>0</v>
      </c>
      <c r="BW72" s="181" t="str">
        <f t="shared" si="71"/>
        <v>POSTPONED</v>
      </c>
      <c r="BX72" s="171"/>
    </row>
    <row r="73" spans="1:76" ht="30" customHeight="1" x14ac:dyDescent="0.25">
      <c r="A73" s="182" t="s">
        <v>183</v>
      </c>
      <c r="B73" s="183" t="s">
        <v>206</v>
      </c>
      <c r="C73" s="184" t="s">
        <v>188</v>
      </c>
      <c r="D73" s="185" t="s">
        <v>81</v>
      </c>
      <c r="E73" s="91">
        <f t="shared" si="36"/>
        <v>0</v>
      </c>
      <c r="F73" s="186"/>
      <c r="G73" s="187" t="s">
        <v>73</v>
      </c>
      <c r="H73" s="188" t="s">
        <v>91</v>
      </c>
      <c r="I73" s="188" t="s">
        <v>73</v>
      </c>
      <c r="J73" s="189" t="s">
        <v>73</v>
      </c>
      <c r="K73" s="189"/>
      <c r="L73" s="190">
        <v>13</v>
      </c>
      <c r="M73" s="190"/>
      <c r="N73" s="191" t="s">
        <v>74</v>
      </c>
      <c r="O73" s="191"/>
      <c r="P73" s="188"/>
      <c r="Q73" s="192"/>
      <c r="R73" s="193">
        <f t="shared" si="37"/>
        <v>1</v>
      </c>
      <c r="S73" s="188">
        <f t="shared" si="38"/>
        <v>1</v>
      </c>
      <c r="T73" s="188">
        <f t="shared" si="39"/>
        <v>1</v>
      </c>
      <c r="U73" s="194">
        <f t="shared" si="40"/>
        <v>4</v>
      </c>
      <c r="V73" s="195">
        <f t="shared" si="41"/>
        <v>2.2400000000000002</v>
      </c>
      <c r="W73" s="194">
        <f t="shared" si="42"/>
        <v>3</v>
      </c>
      <c r="X73" s="195">
        <f t="shared" si="43"/>
        <v>2.4300000000000002</v>
      </c>
      <c r="Y73" s="194">
        <f t="shared" si="44"/>
        <v>4</v>
      </c>
      <c r="Z73" s="196">
        <f t="shared" si="45"/>
        <v>2.2400000000000002</v>
      </c>
      <c r="AA73" s="79">
        <f t="shared" si="46"/>
        <v>6.91</v>
      </c>
      <c r="AB73" s="197" t="str">
        <f t="shared" si="47"/>
        <v>NO PROVIDER</v>
      </c>
      <c r="AC73" s="187"/>
      <c r="AD73" s="188"/>
      <c r="AE73" s="198"/>
      <c r="AF73" s="199"/>
      <c r="AG73" s="200"/>
      <c r="AH73" s="187"/>
      <c r="AI73" s="192"/>
      <c r="AJ73" s="201"/>
      <c r="AK73" s="193">
        <f t="shared" si="48"/>
        <v>0</v>
      </c>
      <c r="AL73" s="188">
        <f t="shared" si="49"/>
        <v>0</v>
      </c>
      <c r="AM73" s="194">
        <f t="shared" si="50"/>
        <v>0</v>
      </c>
      <c r="AN73" s="195">
        <f t="shared" si="51"/>
        <v>0</v>
      </c>
      <c r="AO73" s="194">
        <f t="shared" si="52"/>
        <v>0</v>
      </c>
      <c r="AP73" s="195">
        <f t="shared" si="53"/>
        <v>0</v>
      </c>
      <c r="AQ73" s="194">
        <f t="shared" si="54"/>
        <v>0</v>
      </c>
      <c r="AR73" s="202">
        <f t="shared" si="55"/>
        <v>0</v>
      </c>
      <c r="AS73" s="79">
        <f t="shared" si="56"/>
        <v>0</v>
      </c>
      <c r="AT73" s="197" t="str">
        <f t="shared" si="57"/>
        <v>EXLUDE</v>
      </c>
      <c r="AU73" s="203">
        <f t="shared" si="58"/>
        <v>0</v>
      </c>
      <c r="AV73" s="187"/>
      <c r="AW73" s="188"/>
      <c r="AX73" s="188"/>
      <c r="AY73" s="188"/>
      <c r="AZ73" s="188"/>
      <c r="BA73" s="200"/>
      <c r="BB73" s="204"/>
      <c r="BC73" s="192"/>
      <c r="BD73" s="187"/>
      <c r="BE73" s="192"/>
      <c r="BF73" s="187"/>
      <c r="BG73" s="188"/>
      <c r="BH73" s="188"/>
      <c r="BI73" s="188"/>
      <c r="BJ73" s="80"/>
      <c r="BK73" s="193">
        <f t="shared" si="59"/>
        <v>0</v>
      </c>
      <c r="BL73" s="188">
        <f t="shared" si="60"/>
        <v>0</v>
      </c>
      <c r="BM73" s="188">
        <f t="shared" si="61"/>
        <v>0</v>
      </c>
      <c r="BN73" s="188">
        <f t="shared" si="62"/>
        <v>0</v>
      </c>
      <c r="BO73" s="188">
        <f t="shared" si="63"/>
        <v>0</v>
      </c>
      <c r="BP73" s="194">
        <f t="shared" si="64"/>
        <v>0</v>
      </c>
      <c r="BQ73" s="195">
        <f t="shared" si="65"/>
        <v>0</v>
      </c>
      <c r="BR73" s="194">
        <f t="shared" si="66"/>
        <v>0</v>
      </c>
      <c r="BS73" s="196">
        <f t="shared" si="67"/>
        <v>0</v>
      </c>
      <c r="BT73" s="205">
        <f t="shared" si="68"/>
        <v>0</v>
      </c>
      <c r="BU73" s="206">
        <f t="shared" si="69"/>
        <v>0</v>
      </c>
      <c r="BV73" s="79">
        <f t="shared" si="70"/>
        <v>0</v>
      </c>
      <c r="BW73" s="207" t="str">
        <f t="shared" si="71"/>
        <v>POSTPONED</v>
      </c>
      <c r="BX73" s="200"/>
    </row>
    <row r="74" spans="1:76" ht="30" customHeight="1" x14ac:dyDescent="0.25">
      <c r="A74" s="99" t="s">
        <v>213</v>
      </c>
      <c r="B74" s="100" t="s">
        <v>214</v>
      </c>
      <c r="C74" s="208" t="s">
        <v>182</v>
      </c>
      <c r="D74" s="209" t="s">
        <v>81</v>
      </c>
      <c r="E74" s="103">
        <f t="shared" si="36"/>
        <v>0</v>
      </c>
      <c r="F74" s="132"/>
      <c r="G74" s="105" t="s">
        <v>73</v>
      </c>
      <c r="H74" s="106" t="s">
        <v>91</v>
      </c>
      <c r="I74" s="106" t="s">
        <v>73</v>
      </c>
      <c r="J74" s="107" t="s">
        <v>73</v>
      </c>
      <c r="K74" s="107"/>
      <c r="L74" s="108">
        <v>14</v>
      </c>
      <c r="M74" s="108"/>
      <c r="N74" s="109" t="s">
        <v>74</v>
      </c>
      <c r="O74" s="109"/>
      <c r="P74" s="106"/>
      <c r="Q74" s="110"/>
      <c r="R74" s="111">
        <f t="shared" si="37"/>
        <v>1</v>
      </c>
      <c r="S74" s="106">
        <f t="shared" si="38"/>
        <v>1</v>
      </c>
      <c r="T74" s="106">
        <f t="shared" si="39"/>
        <v>1</v>
      </c>
      <c r="U74" s="112">
        <f t="shared" si="40"/>
        <v>4</v>
      </c>
      <c r="V74" s="113">
        <f t="shared" si="41"/>
        <v>2.2400000000000002</v>
      </c>
      <c r="W74" s="112">
        <f t="shared" si="42"/>
        <v>3</v>
      </c>
      <c r="X74" s="113">
        <f t="shared" si="43"/>
        <v>2.4300000000000002</v>
      </c>
      <c r="Y74" s="112">
        <f t="shared" si="44"/>
        <v>4</v>
      </c>
      <c r="Z74" s="210">
        <f t="shared" si="45"/>
        <v>2.2400000000000002</v>
      </c>
      <c r="AA74" s="103">
        <f t="shared" si="46"/>
        <v>6.91</v>
      </c>
      <c r="AB74" s="115" t="str">
        <f t="shared" si="47"/>
        <v>NO PROVIDER</v>
      </c>
      <c r="AC74" s="105"/>
      <c r="AD74" s="106"/>
      <c r="AE74" s="110"/>
      <c r="AF74" s="105"/>
      <c r="AG74" s="118"/>
      <c r="AH74" s="105"/>
      <c r="AI74" s="110"/>
      <c r="AJ74" s="211"/>
      <c r="AK74" s="111">
        <f t="shared" si="48"/>
        <v>0</v>
      </c>
      <c r="AL74" s="106">
        <f t="shared" si="49"/>
        <v>0</v>
      </c>
      <c r="AM74" s="112">
        <f t="shared" si="50"/>
        <v>0</v>
      </c>
      <c r="AN74" s="113">
        <f t="shared" si="51"/>
        <v>0</v>
      </c>
      <c r="AO74" s="112">
        <f t="shared" si="52"/>
        <v>0</v>
      </c>
      <c r="AP74" s="113">
        <f t="shared" si="53"/>
        <v>0</v>
      </c>
      <c r="AQ74" s="112">
        <f t="shared" si="54"/>
        <v>0</v>
      </c>
      <c r="AR74" s="114">
        <f t="shared" si="55"/>
        <v>0</v>
      </c>
      <c r="AS74" s="103">
        <f t="shared" si="56"/>
        <v>0</v>
      </c>
      <c r="AT74" s="115" t="str">
        <f t="shared" si="57"/>
        <v>EXLUDE</v>
      </c>
      <c r="AU74" s="95">
        <f t="shared" si="58"/>
        <v>0</v>
      </c>
      <c r="AV74" s="105"/>
      <c r="AW74" s="106"/>
      <c r="AX74" s="106"/>
      <c r="AY74" s="106"/>
      <c r="AZ74" s="106"/>
      <c r="BA74" s="118"/>
      <c r="BB74" s="119"/>
      <c r="BC74" s="110"/>
      <c r="BD74" s="105"/>
      <c r="BE74" s="110"/>
      <c r="BF74" s="105"/>
      <c r="BG74" s="106"/>
      <c r="BH74" s="106"/>
      <c r="BI74" s="106"/>
      <c r="BJ74" s="104"/>
      <c r="BK74" s="111">
        <f t="shared" si="59"/>
        <v>0</v>
      </c>
      <c r="BL74" s="106">
        <f t="shared" si="60"/>
        <v>0</v>
      </c>
      <c r="BM74" s="106">
        <f t="shared" si="61"/>
        <v>0</v>
      </c>
      <c r="BN74" s="106">
        <f t="shared" si="62"/>
        <v>0</v>
      </c>
      <c r="BO74" s="106">
        <f t="shared" si="63"/>
        <v>0</v>
      </c>
      <c r="BP74" s="112">
        <f t="shared" si="64"/>
        <v>0</v>
      </c>
      <c r="BQ74" s="113">
        <f t="shared" si="65"/>
        <v>0</v>
      </c>
      <c r="BR74" s="112">
        <f t="shared" si="66"/>
        <v>0</v>
      </c>
      <c r="BS74" s="210">
        <f t="shared" si="67"/>
        <v>0</v>
      </c>
      <c r="BT74" s="212">
        <f t="shared" si="68"/>
        <v>0</v>
      </c>
      <c r="BU74" s="213">
        <f t="shared" si="69"/>
        <v>0</v>
      </c>
      <c r="BV74" s="103">
        <f t="shared" si="70"/>
        <v>0</v>
      </c>
      <c r="BW74" s="120" t="str">
        <f t="shared" si="71"/>
        <v>POSTPONED</v>
      </c>
      <c r="BX74" s="118"/>
    </row>
    <row r="75" spans="1:76" ht="30" customHeight="1" x14ac:dyDescent="0.25">
      <c r="A75" s="99" t="s">
        <v>213</v>
      </c>
      <c r="B75" s="100" t="s">
        <v>214</v>
      </c>
      <c r="C75" s="214" t="s">
        <v>188</v>
      </c>
      <c r="D75" s="215" t="s">
        <v>81</v>
      </c>
      <c r="E75" s="103">
        <f t="shared" si="36"/>
        <v>0</v>
      </c>
      <c r="F75" s="132"/>
      <c r="G75" s="105" t="s">
        <v>73</v>
      </c>
      <c r="H75" s="106" t="s">
        <v>91</v>
      </c>
      <c r="I75" s="106" t="s">
        <v>73</v>
      </c>
      <c r="J75" s="107" t="s">
        <v>73</v>
      </c>
      <c r="K75" s="107"/>
      <c r="L75" s="108">
        <v>13</v>
      </c>
      <c r="M75" s="108"/>
      <c r="N75" s="109" t="s">
        <v>74</v>
      </c>
      <c r="O75" s="109"/>
      <c r="P75" s="106"/>
      <c r="Q75" s="110"/>
      <c r="R75" s="111">
        <f t="shared" si="37"/>
        <v>1</v>
      </c>
      <c r="S75" s="106">
        <f t="shared" si="38"/>
        <v>1</v>
      </c>
      <c r="T75" s="106">
        <f t="shared" si="39"/>
        <v>1</v>
      </c>
      <c r="U75" s="112">
        <f t="shared" si="40"/>
        <v>4</v>
      </c>
      <c r="V75" s="113">
        <f t="shared" si="41"/>
        <v>2.2400000000000002</v>
      </c>
      <c r="W75" s="112">
        <f t="shared" si="42"/>
        <v>3</v>
      </c>
      <c r="X75" s="113">
        <f t="shared" si="43"/>
        <v>2.4300000000000002</v>
      </c>
      <c r="Y75" s="112">
        <f t="shared" si="44"/>
        <v>4</v>
      </c>
      <c r="Z75" s="210">
        <f t="shared" si="45"/>
        <v>2.2400000000000002</v>
      </c>
      <c r="AA75" s="103">
        <f t="shared" si="46"/>
        <v>6.91</v>
      </c>
      <c r="AB75" s="115" t="str">
        <f t="shared" si="47"/>
        <v>NO PROVIDER</v>
      </c>
      <c r="AC75" s="105"/>
      <c r="AD75" s="106"/>
      <c r="AE75" s="110"/>
      <c r="AF75" s="105"/>
      <c r="AG75" s="118"/>
      <c r="AH75" s="105"/>
      <c r="AI75" s="110"/>
      <c r="AJ75" s="211"/>
      <c r="AK75" s="111">
        <f t="shared" si="48"/>
        <v>0</v>
      </c>
      <c r="AL75" s="106">
        <f t="shared" si="49"/>
        <v>0</v>
      </c>
      <c r="AM75" s="112">
        <f t="shared" si="50"/>
        <v>0</v>
      </c>
      <c r="AN75" s="113">
        <f t="shared" si="51"/>
        <v>0</v>
      </c>
      <c r="AO75" s="112">
        <f t="shared" si="52"/>
        <v>0</v>
      </c>
      <c r="AP75" s="113">
        <f t="shared" si="53"/>
        <v>0</v>
      </c>
      <c r="AQ75" s="112">
        <f t="shared" si="54"/>
        <v>0</v>
      </c>
      <c r="AR75" s="114">
        <f t="shared" si="55"/>
        <v>0</v>
      </c>
      <c r="AS75" s="103">
        <f t="shared" si="56"/>
        <v>0</v>
      </c>
      <c r="AT75" s="115" t="str">
        <f t="shared" si="57"/>
        <v>EXLUDE</v>
      </c>
      <c r="AU75" s="95">
        <f t="shared" si="58"/>
        <v>0</v>
      </c>
      <c r="AV75" s="105"/>
      <c r="AW75" s="106"/>
      <c r="AX75" s="106"/>
      <c r="AY75" s="106"/>
      <c r="AZ75" s="106"/>
      <c r="BA75" s="118"/>
      <c r="BB75" s="119"/>
      <c r="BC75" s="110"/>
      <c r="BD75" s="105"/>
      <c r="BE75" s="110"/>
      <c r="BF75" s="105"/>
      <c r="BG75" s="106"/>
      <c r="BH75" s="106"/>
      <c r="BI75" s="106"/>
      <c r="BJ75" s="104"/>
      <c r="BK75" s="111">
        <f t="shared" si="59"/>
        <v>0</v>
      </c>
      <c r="BL75" s="106">
        <f t="shared" si="60"/>
        <v>0</v>
      </c>
      <c r="BM75" s="106">
        <f t="shared" si="61"/>
        <v>0</v>
      </c>
      <c r="BN75" s="106">
        <f t="shared" si="62"/>
        <v>0</v>
      </c>
      <c r="BO75" s="106">
        <f t="shared" si="63"/>
        <v>0</v>
      </c>
      <c r="BP75" s="112">
        <f t="shared" si="64"/>
        <v>0</v>
      </c>
      <c r="BQ75" s="113">
        <f t="shared" si="65"/>
        <v>0</v>
      </c>
      <c r="BR75" s="112">
        <f t="shared" si="66"/>
        <v>0</v>
      </c>
      <c r="BS75" s="210">
        <f t="shared" si="67"/>
        <v>0</v>
      </c>
      <c r="BT75" s="212">
        <f t="shared" si="68"/>
        <v>0</v>
      </c>
      <c r="BU75" s="213">
        <f t="shared" si="69"/>
        <v>0</v>
      </c>
      <c r="BV75" s="103">
        <f t="shared" si="70"/>
        <v>0</v>
      </c>
      <c r="BW75" s="120" t="str">
        <f t="shared" si="71"/>
        <v>POSTPONED</v>
      </c>
      <c r="BX75" s="118"/>
    </row>
    <row r="76" spans="1:76" ht="30" customHeight="1" x14ac:dyDescent="0.25">
      <c r="A76" s="99" t="s">
        <v>228</v>
      </c>
      <c r="B76" s="100" t="s">
        <v>229</v>
      </c>
      <c r="C76" s="208" t="s">
        <v>204</v>
      </c>
      <c r="D76" s="209" t="s">
        <v>81</v>
      </c>
      <c r="E76" s="103">
        <f t="shared" si="36"/>
        <v>0</v>
      </c>
      <c r="F76" s="132"/>
      <c r="G76" s="105" t="s">
        <v>73</v>
      </c>
      <c r="H76" s="106" t="s">
        <v>91</v>
      </c>
      <c r="I76" s="106" t="s">
        <v>73</v>
      </c>
      <c r="J76" s="107" t="s">
        <v>73</v>
      </c>
      <c r="K76" s="107"/>
      <c r="L76" s="108">
        <v>12</v>
      </c>
      <c r="M76" s="108"/>
      <c r="N76" s="109" t="s">
        <v>74</v>
      </c>
      <c r="O76" s="109"/>
      <c r="P76" s="106"/>
      <c r="Q76" s="110"/>
      <c r="R76" s="111">
        <f t="shared" si="37"/>
        <v>1</v>
      </c>
      <c r="S76" s="106">
        <f t="shared" si="38"/>
        <v>1</v>
      </c>
      <c r="T76" s="106">
        <f t="shared" si="39"/>
        <v>1</v>
      </c>
      <c r="U76" s="112">
        <f t="shared" si="40"/>
        <v>4</v>
      </c>
      <c r="V76" s="113">
        <f t="shared" si="41"/>
        <v>2.2400000000000002</v>
      </c>
      <c r="W76" s="112">
        <f t="shared" si="42"/>
        <v>3</v>
      </c>
      <c r="X76" s="113">
        <f t="shared" si="43"/>
        <v>2.4300000000000002</v>
      </c>
      <c r="Y76" s="112">
        <f t="shared" si="44"/>
        <v>4</v>
      </c>
      <c r="Z76" s="210">
        <f t="shared" si="45"/>
        <v>2.2400000000000002</v>
      </c>
      <c r="AA76" s="103">
        <f t="shared" si="46"/>
        <v>6.91</v>
      </c>
      <c r="AB76" s="115" t="str">
        <f t="shared" si="47"/>
        <v>NO PROVIDER</v>
      </c>
      <c r="AC76" s="105"/>
      <c r="AD76" s="106"/>
      <c r="AE76" s="110"/>
      <c r="AF76" s="105"/>
      <c r="AG76" s="118"/>
      <c r="AH76" s="105"/>
      <c r="AI76" s="110"/>
      <c r="AJ76" s="211"/>
      <c r="AK76" s="111">
        <f t="shared" si="48"/>
        <v>0</v>
      </c>
      <c r="AL76" s="106">
        <f t="shared" si="49"/>
        <v>0</v>
      </c>
      <c r="AM76" s="112">
        <f t="shared" si="50"/>
        <v>0</v>
      </c>
      <c r="AN76" s="113">
        <f t="shared" si="51"/>
        <v>0</v>
      </c>
      <c r="AO76" s="112">
        <f t="shared" si="52"/>
        <v>0</v>
      </c>
      <c r="AP76" s="113">
        <f t="shared" si="53"/>
        <v>0</v>
      </c>
      <c r="AQ76" s="112">
        <f t="shared" si="54"/>
        <v>0</v>
      </c>
      <c r="AR76" s="114">
        <f t="shared" si="55"/>
        <v>0</v>
      </c>
      <c r="AS76" s="103">
        <f t="shared" si="56"/>
        <v>0</v>
      </c>
      <c r="AT76" s="115" t="str">
        <f t="shared" si="57"/>
        <v>EXLUDE</v>
      </c>
      <c r="AU76" s="95">
        <f t="shared" si="58"/>
        <v>0</v>
      </c>
      <c r="AV76" s="105"/>
      <c r="AW76" s="106"/>
      <c r="AX76" s="106"/>
      <c r="AY76" s="106"/>
      <c r="AZ76" s="106"/>
      <c r="BA76" s="118"/>
      <c r="BB76" s="119"/>
      <c r="BC76" s="110"/>
      <c r="BD76" s="105"/>
      <c r="BE76" s="110"/>
      <c r="BF76" s="105"/>
      <c r="BG76" s="106"/>
      <c r="BH76" s="106"/>
      <c r="BI76" s="106"/>
      <c r="BJ76" s="104"/>
      <c r="BK76" s="111">
        <f t="shared" si="59"/>
        <v>0</v>
      </c>
      <c r="BL76" s="106">
        <f t="shared" si="60"/>
        <v>0</v>
      </c>
      <c r="BM76" s="106">
        <f t="shared" si="61"/>
        <v>0</v>
      </c>
      <c r="BN76" s="106">
        <f t="shared" si="62"/>
        <v>0</v>
      </c>
      <c r="BO76" s="106">
        <f t="shared" si="63"/>
        <v>0</v>
      </c>
      <c r="BP76" s="112">
        <f t="shared" si="64"/>
        <v>0</v>
      </c>
      <c r="BQ76" s="113">
        <f t="shared" si="65"/>
        <v>0</v>
      </c>
      <c r="BR76" s="112">
        <f t="shared" si="66"/>
        <v>0</v>
      </c>
      <c r="BS76" s="210">
        <f t="shared" si="67"/>
        <v>0</v>
      </c>
      <c r="BT76" s="212">
        <f t="shared" si="68"/>
        <v>0</v>
      </c>
      <c r="BU76" s="213">
        <f t="shared" si="69"/>
        <v>0</v>
      </c>
      <c r="BV76" s="103">
        <f t="shared" si="70"/>
        <v>0</v>
      </c>
      <c r="BW76" s="120" t="str">
        <f t="shared" si="71"/>
        <v>POSTPONED</v>
      </c>
      <c r="BX76" s="118"/>
    </row>
    <row r="77" spans="1:76" ht="30" customHeight="1" x14ac:dyDescent="0.25">
      <c r="A77" s="99" t="s">
        <v>228</v>
      </c>
      <c r="B77" s="100" t="s">
        <v>229</v>
      </c>
      <c r="C77" s="208" t="s">
        <v>188</v>
      </c>
      <c r="D77" s="209" t="s">
        <v>81</v>
      </c>
      <c r="E77" s="103">
        <f t="shared" si="36"/>
        <v>0</v>
      </c>
      <c r="F77" s="132"/>
      <c r="G77" s="105" t="s">
        <v>73</v>
      </c>
      <c r="H77" s="106" t="s">
        <v>91</v>
      </c>
      <c r="I77" s="106" t="s">
        <v>73</v>
      </c>
      <c r="J77" s="107" t="s">
        <v>73</v>
      </c>
      <c r="K77" s="107"/>
      <c r="L77" s="108">
        <v>12</v>
      </c>
      <c r="M77" s="108"/>
      <c r="N77" s="109" t="s">
        <v>74</v>
      </c>
      <c r="O77" s="109"/>
      <c r="P77" s="106"/>
      <c r="Q77" s="110"/>
      <c r="R77" s="111">
        <f t="shared" si="37"/>
        <v>1</v>
      </c>
      <c r="S77" s="106">
        <f t="shared" si="38"/>
        <v>1</v>
      </c>
      <c r="T77" s="106">
        <f t="shared" si="39"/>
        <v>1</v>
      </c>
      <c r="U77" s="112">
        <f t="shared" si="40"/>
        <v>4</v>
      </c>
      <c r="V77" s="113">
        <f t="shared" si="41"/>
        <v>2.2400000000000002</v>
      </c>
      <c r="W77" s="112">
        <f t="shared" si="42"/>
        <v>3</v>
      </c>
      <c r="X77" s="113">
        <f t="shared" si="43"/>
        <v>2.4300000000000002</v>
      </c>
      <c r="Y77" s="112">
        <f t="shared" si="44"/>
        <v>4</v>
      </c>
      <c r="Z77" s="210">
        <f t="shared" si="45"/>
        <v>2.2400000000000002</v>
      </c>
      <c r="AA77" s="103">
        <f t="shared" si="46"/>
        <v>6.91</v>
      </c>
      <c r="AB77" s="115" t="str">
        <f t="shared" si="47"/>
        <v>NO PROVIDER</v>
      </c>
      <c r="AC77" s="105"/>
      <c r="AD77" s="106"/>
      <c r="AE77" s="110"/>
      <c r="AF77" s="105"/>
      <c r="AG77" s="118"/>
      <c r="AH77" s="105"/>
      <c r="AI77" s="110"/>
      <c r="AJ77" s="211"/>
      <c r="AK77" s="111">
        <f t="shared" si="48"/>
        <v>0</v>
      </c>
      <c r="AL77" s="106">
        <f t="shared" si="49"/>
        <v>0</v>
      </c>
      <c r="AM77" s="112">
        <f t="shared" si="50"/>
        <v>0</v>
      </c>
      <c r="AN77" s="113">
        <f t="shared" si="51"/>
        <v>0</v>
      </c>
      <c r="AO77" s="112">
        <f t="shared" si="52"/>
        <v>0</v>
      </c>
      <c r="AP77" s="113">
        <f t="shared" si="53"/>
        <v>0</v>
      </c>
      <c r="AQ77" s="112">
        <f t="shared" si="54"/>
        <v>0</v>
      </c>
      <c r="AR77" s="114">
        <f t="shared" si="55"/>
        <v>0</v>
      </c>
      <c r="AS77" s="103">
        <f t="shared" si="56"/>
        <v>0</v>
      </c>
      <c r="AT77" s="115" t="str">
        <f t="shared" si="57"/>
        <v>EXLUDE</v>
      </c>
      <c r="AU77" s="95">
        <f t="shared" si="58"/>
        <v>0</v>
      </c>
      <c r="AV77" s="105"/>
      <c r="AW77" s="106"/>
      <c r="AX77" s="106"/>
      <c r="AY77" s="106"/>
      <c r="AZ77" s="106"/>
      <c r="BA77" s="118"/>
      <c r="BB77" s="119"/>
      <c r="BC77" s="110"/>
      <c r="BD77" s="105"/>
      <c r="BE77" s="110"/>
      <c r="BF77" s="105"/>
      <c r="BG77" s="106"/>
      <c r="BH77" s="106"/>
      <c r="BI77" s="106"/>
      <c r="BJ77" s="104"/>
      <c r="BK77" s="111">
        <f t="shared" si="59"/>
        <v>0</v>
      </c>
      <c r="BL77" s="106">
        <f t="shared" si="60"/>
        <v>0</v>
      </c>
      <c r="BM77" s="106">
        <f t="shared" si="61"/>
        <v>0</v>
      </c>
      <c r="BN77" s="106">
        <f t="shared" si="62"/>
        <v>0</v>
      </c>
      <c r="BO77" s="106">
        <f t="shared" si="63"/>
        <v>0</v>
      </c>
      <c r="BP77" s="112">
        <f t="shared" si="64"/>
        <v>0</v>
      </c>
      <c r="BQ77" s="113">
        <f t="shared" si="65"/>
        <v>0</v>
      </c>
      <c r="BR77" s="112">
        <f t="shared" si="66"/>
        <v>0</v>
      </c>
      <c r="BS77" s="210">
        <f t="shared" si="67"/>
        <v>0</v>
      </c>
      <c r="BT77" s="212">
        <f t="shared" si="68"/>
        <v>0</v>
      </c>
      <c r="BU77" s="213">
        <f t="shared" si="69"/>
        <v>0</v>
      </c>
      <c r="BV77" s="103">
        <f t="shared" si="70"/>
        <v>0</v>
      </c>
      <c r="BW77" s="120" t="str">
        <f t="shared" si="71"/>
        <v>POSTPONED</v>
      </c>
      <c r="BX77" s="118"/>
    </row>
    <row r="78" spans="1:76" ht="30" customHeight="1" x14ac:dyDescent="0.25">
      <c r="A78" s="99" t="s">
        <v>180</v>
      </c>
      <c r="B78" s="100" t="s">
        <v>186</v>
      </c>
      <c r="C78" s="208" t="s">
        <v>188</v>
      </c>
      <c r="D78" s="209" t="s">
        <v>81</v>
      </c>
      <c r="E78" s="103">
        <f t="shared" si="36"/>
        <v>0</v>
      </c>
      <c r="F78" s="132"/>
      <c r="G78" s="105" t="s">
        <v>73</v>
      </c>
      <c r="H78" s="106" t="s">
        <v>91</v>
      </c>
      <c r="I78" s="106" t="s">
        <v>73</v>
      </c>
      <c r="J78" s="107" t="s">
        <v>73</v>
      </c>
      <c r="K78" s="107"/>
      <c r="L78" s="108">
        <v>15</v>
      </c>
      <c r="M78" s="108"/>
      <c r="N78" s="109" t="s">
        <v>74</v>
      </c>
      <c r="O78" s="109"/>
      <c r="P78" s="106"/>
      <c r="Q78" s="110"/>
      <c r="R78" s="111">
        <f t="shared" si="37"/>
        <v>1</v>
      </c>
      <c r="S78" s="106">
        <f t="shared" si="38"/>
        <v>1</v>
      </c>
      <c r="T78" s="106">
        <f t="shared" si="39"/>
        <v>1</v>
      </c>
      <c r="U78" s="112">
        <f t="shared" si="40"/>
        <v>4</v>
      </c>
      <c r="V78" s="113">
        <f t="shared" si="41"/>
        <v>2.2400000000000002</v>
      </c>
      <c r="W78" s="112">
        <f t="shared" si="42"/>
        <v>3</v>
      </c>
      <c r="X78" s="113">
        <f t="shared" si="43"/>
        <v>2.4300000000000002</v>
      </c>
      <c r="Y78" s="112">
        <f t="shared" si="44"/>
        <v>4</v>
      </c>
      <c r="Z78" s="210">
        <f t="shared" si="45"/>
        <v>2.2400000000000002</v>
      </c>
      <c r="AA78" s="103">
        <f t="shared" si="46"/>
        <v>6.91</v>
      </c>
      <c r="AB78" s="115" t="str">
        <f t="shared" si="47"/>
        <v>NO PROVIDER</v>
      </c>
      <c r="AC78" s="105"/>
      <c r="AD78" s="106"/>
      <c r="AE78" s="110"/>
      <c r="AF78" s="105"/>
      <c r="AG78" s="118"/>
      <c r="AH78" s="105"/>
      <c r="AI78" s="110"/>
      <c r="AJ78" s="211"/>
      <c r="AK78" s="111">
        <f t="shared" si="48"/>
        <v>0</v>
      </c>
      <c r="AL78" s="106">
        <f t="shared" si="49"/>
        <v>0</v>
      </c>
      <c r="AM78" s="112">
        <f t="shared" si="50"/>
        <v>0</v>
      </c>
      <c r="AN78" s="113">
        <f t="shared" si="51"/>
        <v>0</v>
      </c>
      <c r="AO78" s="112">
        <f t="shared" si="52"/>
        <v>0</v>
      </c>
      <c r="AP78" s="113">
        <f t="shared" si="53"/>
        <v>0</v>
      </c>
      <c r="AQ78" s="112">
        <f t="shared" si="54"/>
        <v>0</v>
      </c>
      <c r="AR78" s="114">
        <f t="shared" si="55"/>
        <v>0</v>
      </c>
      <c r="AS78" s="103">
        <f t="shared" si="56"/>
        <v>0</v>
      </c>
      <c r="AT78" s="115" t="str">
        <f t="shared" si="57"/>
        <v>EXLUDE</v>
      </c>
      <c r="AU78" s="95">
        <f t="shared" si="58"/>
        <v>0</v>
      </c>
      <c r="AV78" s="105"/>
      <c r="AW78" s="106"/>
      <c r="AX78" s="106"/>
      <c r="AY78" s="106"/>
      <c r="AZ78" s="106"/>
      <c r="BA78" s="118"/>
      <c r="BB78" s="119"/>
      <c r="BC78" s="110"/>
      <c r="BD78" s="105"/>
      <c r="BE78" s="110"/>
      <c r="BF78" s="105"/>
      <c r="BG78" s="106"/>
      <c r="BH78" s="106"/>
      <c r="BI78" s="106"/>
      <c r="BJ78" s="104"/>
      <c r="BK78" s="111">
        <f t="shared" si="59"/>
        <v>0</v>
      </c>
      <c r="BL78" s="106">
        <f t="shared" si="60"/>
        <v>0</v>
      </c>
      <c r="BM78" s="106">
        <f t="shared" si="61"/>
        <v>0</v>
      </c>
      <c r="BN78" s="106">
        <f t="shared" si="62"/>
        <v>0</v>
      </c>
      <c r="BO78" s="106">
        <f t="shared" si="63"/>
        <v>0</v>
      </c>
      <c r="BP78" s="112">
        <f t="shared" si="64"/>
        <v>0</v>
      </c>
      <c r="BQ78" s="113">
        <f t="shared" si="65"/>
        <v>0</v>
      </c>
      <c r="BR78" s="112">
        <f t="shared" si="66"/>
        <v>0</v>
      </c>
      <c r="BS78" s="210">
        <f t="shared" si="67"/>
        <v>0</v>
      </c>
      <c r="BT78" s="212">
        <f t="shared" si="68"/>
        <v>0</v>
      </c>
      <c r="BU78" s="213">
        <f t="shared" si="69"/>
        <v>0</v>
      </c>
      <c r="BV78" s="103">
        <f t="shared" si="70"/>
        <v>0</v>
      </c>
      <c r="BW78" s="120" t="str">
        <f t="shared" si="71"/>
        <v>POSTPONED</v>
      </c>
      <c r="BX78" s="118"/>
    </row>
    <row r="79" spans="1:76" ht="30" customHeight="1" x14ac:dyDescent="0.25">
      <c r="A79" s="126" t="s">
        <v>191</v>
      </c>
      <c r="B79" s="127" t="s">
        <v>234</v>
      </c>
      <c r="C79" s="216"/>
      <c r="D79" s="209" t="s">
        <v>81</v>
      </c>
      <c r="E79" s="103">
        <f t="shared" si="36"/>
        <v>0</v>
      </c>
      <c r="F79" s="132"/>
      <c r="G79" s="105" t="s">
        <v>73</v>
      </c>
      <c r="H79" s="106" t="s">
        <v>91</v>
      </c>
      <c r="I79" s="106" t="s">
        <v>73</v>
      </c>
      <c r="J79" s="107" t="s">
        <v>73</v>
      </c>
      <c r="K79" s="107"/>
      <c r="L79" s="108">
        <v>11</v>
      </c>
      <c r="M79" s="108"/>
      <c r="N79" s="109" t="s">
        <v>74</v>
      </c>
      <c r="O79" s="109"/>
      <c r="P79" s="106"/>
      <c r="Q79" s="110"/>
      <c r="R79" s="111">
        <f t="shared" si="37"/>
        <v>1</v>
      </c>
      <c r="S79" s="106">
        <f t="shared" si="38"/>
        <v>1</v>
      </c>
      <c r="T79" s="106">
        <f t="shared" si="39"/>
        <v>1</v>
      </c>
      <c r="U79" s="112">
        <f t="shared" si="40"/>
        <v>4</v>
      </c>
      <c r="V79" s="113">
        <f t="shared" si="41"/>
        <v>2.2400000000000002</v>
      </c>
      <c r="W79" s="112">
        <f t="shared" si="42"/>
        <v>2</v>
      </c>
      <c r="X79" s="113">
        <f t="shared" si="43"/>
        <v>1.62</v>
      </c>
      <c r="Y79" s="112">
        <f t="shared" si="44"/>
        <v>4</v>
      </c>
      <c r="Z79" s="210">
        <f t="shared" si="45"/>
        <v>2.2400000000000002</v>
      </c>
      <c r="AA79" s="103">
        <f t="shared" si="46"/>
        <v>6.1000000000000005</v>
      </c>
      <c r="AB79" s="115" t="str">
        <f t="shared" si="47"/>
        <v>NO PROVIDER</v>
      </c>
      <c r="AC79" s="105"/>
      <c r="AD79" s="106"/>
      <c r="AE79" s="110"/>
      <c r="AF79" s="105"/>
      <c r="AG79" s="110"/>
      <c r="AH79" s="105"/>
      <c r="AI79" s="110"/>
      <c r="AJ79" s="211"/>
      <c r="AK79" s="111">
        <f t="shared" si="48"/>
        <v>0</v>
      </c>
      <c r="AL79" s="106">
        <f t="shared" si="49"/>
        <v>0</v>
      </c>
      <c r="AM79" s="112">
        <f t="shared" si="50"/>
        <v>0</v>
      </c>
      <c r="AN79" s="113">
        <f t="shared" si="51"/>
        <v>0</v>
      </c>
      <c r="AO79" s="112">
        <f t="shared" si="52"/>
        <v>0</v>
      </c>
      <c r="AP79" s="113">
        <f t="shared" si="53"/>
        <v>0</v>
      </c>
      <c r="AQ79" s="112">
        <f t="shared" si="54"/>
        <v>0</v>
      </c>
      <c r="AR79" s="114">
        <f t="shared" si="55"/>
        <v>0</v>
      </c>
      <c r="AS79" s="103">
        <f t="shared" si="56"/>
        <v>0</v>
      </c>
      <c r="AT79" s="115" t="str">
        <f t="shared" si="57"/>
        <v>EXLUDE</v>
      </c>
      <c r="AU79" s="95">
        <f t="shared" si="58"/>
        <v>0</v>
      </c>
      <c r="AV79" s="105"/>
      <c r="AW79" s="106"/>
      <c r="AX79" s="106"/>
      <c r="AY79" s="106"/>
      <c r="AZ79" s="106"/>
      <c r="BA79" s="118"/>
      <c r="BB79" s="119"/>
      <c r="BC79" s="110"/>
      <c r="BD79" s="105"/>
      <c r="BE79" s="110"/>
      <c r="BF79" s="105"/>
      <c r="BG79" s="106"/>
      <c r="BH79" s="106"/>
      <c r="BI79" s="106"/>
      <c r="BJ79" s="104"/>
      <c r="BK79" s="111">
        <f t="shared" si="59"/>
        <v>0</v>
      </c>
      <c r="BL79" s="106">
        <f t="shared" si="60"/>
        <v>0</v>
      </c>
      <c r="BM79" s="106">
        <f t="shared" si="61"/>
        <v>0</v>
      </c>
      <c r="BN79" s="106">
        <f t="shared" si="62"/>
        <v>0</v>
      </c>
      <c r="BO79" s="106">
        <f t="shared" si="63"/>
        <v>0</v>
      </c>
      <c r="BP79" s="112">
        <f t="shared" si="64"/>
        <v>0</v>
      </c>
      <c r="BQ79" s="113">
        <f t="shared" si="65"/>
        <v>0</v>
      </c>
      <c r="BR79" s="112">
        <f t="shared" si="66"/>
        <v>0</v>
      </c>
      <c r="BS79" s="210">
        <f t="shared" si="67"/>
        <v>0</v>
      </c>
      <c r="BT79" s="212">
        <f t="shared" si="68"/>
        <v>0</v>
      </c>
      <c r="BU79" s="213">
        <f t="shared" si="69"/>
        <v>0</v>
      </c>
      <c r="BV79" s="103">
        <f t="shared" si="70"/>
        <v>0</v>
      </c>
      <c r="BW79" s="120" t="str">
        <f t="shared" si="71"/>
        <v>POSTPONED</v>
      </c>
      <c r="BX79" s="118"/>
    </row>
    <row r="80" spans="1:76" ht="30" customHeight="1" x14ac:dyDescent="0.25">
      <c r="A80" s="99" t="s">
        <v>215</v>
      </c>
      <c r="B80" s="100" t="s">
        <v>216</v>
      </c>
      <c r="C80" s="208" t="s">
        <v>188</v>
      </c>
      <c r="D80" s="209" t="s">
        <v>81</v>
      </c>
      <c r="E80" s="103">
        <f t="shared" si="36"/>
        <v>0</v>
      </c>
      <c r="F80" s="132"/>
      <c r="G80" s="105" t="s">
        <v>73</v>
      </c>
      <c r="H80" s="106" t="s">
        <v>91</v>
      </c>
      <c r="I80" s="106" t="s">
        <v>73</v>
      </c>
      <c r="J80" s="107" t="s">
        <v>73</v>
      </c>
      <c r="K80" s="107"/>
      <c r="L80" s="108">
        <v>11</v>
      </c>
      <c r="M80" s="108"/>
      <c r="N80" s="109" t="s">
        <v>74</v>
      </c>
      <c r="O80" s="109"/>
      <c r="P80" s="106"/>
      <c r="Q80" s="110"/>
      <c r="R80" s="111">
        <f t="shared" si="37"/>
        <v>1</v>
      </c>
      <c r="S80" s="106">
        <f t="shared" si="38"/>
        <v>1</v>
      </c>
      <c r="T80" s="106">
        <f t="shared" si="39"/>
        <v>1</v>
      </c>
      <c r="U80" s="112">
        <f t="shared" si="40"/>
        <v>4</v>
      </c>
      <c r="V80" s="113">
        <f t="shared" si="41"/>
        <v>2.2400000000000002</v>
      </c>
      <c r="W80" s="112">
        <f t="shared" si="42"/>
        <v>2</v>
      </c>
      <c r="X80" s="113">
        <f t="shared" si="43"/>
        <v>1.62</v>
      </c>
      <c r="Y80" s="112">
        <f t="shared" si="44"/>
        <v>4</v>
      </c>
      <c r="Z80" s="210">
        <f t="shared" si="45"/>
        <v>2.2400000000000002</v>
      </c>
      <c r="AA80" s="103">
        <f t="shared" si="46"/>
        <v>6.1000000000000005</v>
      </c>
      <c r="AB80" s="115" t="str">
        <f t="shared" si="47"/>
        <v>NO PROVIDER</v>
      </c>
      <c r="AC80" s="105"/>
      <c r="AD80" s="106"/>
      <c r="AE80" s="110"/>
      <c r="AF80" s="105"/>
      <c r="AG80" s="110"/>
      <c r="AH80" s="105"/>
      <c r="AI80" s="110"/>
      <c r="AJ80" s="211"/>
      <c r="AK80" s="111">
        <f t="shared" si="48"/>
        <v>0</v>
      </c>
      <c r="AL80" s="106">
        <f t="shared" si="49"/>
        <v>0</v>
      </c>
      <c r="AM80" s="112">
        <f t="shared" si="50"/>
        <v>0</v>
      </c>
      <c r="AN80" s="113">
        <f t="shared" si="51"/>
        <v>0</v>
      </c>
      <c r="AO80" s="112">
        <f t="shared" si="52"/>
        <v>0</v>
      </c>
      <c r="AP80" s="113">
        <f t="shared" si="53"/>
        <v>0</v>
      </c>
      <c r="AQ80" s="112">
        <f t="shared" si="54"/>
        <v>0</v>
      </c>
      <c r="AR80" s="114">
        <f t="shared" si="55"/>
        <v>0</v>
      </c>
      <c r="AS80" s="103">
        <f t="shared" si="56"/>
        <v>0</v>
      </c>
      <c r="AT80" s="115" t="str">
        <f t="shared" si="57"/>
        <v>EXLUDE</v>
      </c>
      <c r="AU80" s="95">
        <f t="shared" si="58"/>
        <v>0</v>
      </c>
      <c r="AV80" s="105"/>
      <c r="AW80" s="106"/>
      <c r="AX80" s="106"/>
      <c r="AY80" s="106"/>
      <c r="AZ80" s="106"/>
      <c r="BA80" s="118"/>
      <c r="BB80" s="119"/>
      <c r="BC80" s="110"/>
      <c r="BD80" s="105"/>
      <c r="BE80" s="110"/>
      <c r="BF80" s="105"/>
      <c r="BG80" s="106"/>
      <c r="BH80" s="106"/>
      <c r="BI80" s="106"/>
      <c r="BJ80" s="104"/>
      <c r="BK80" s="111">
        <f t="shared" si="59"/>
        <v>0</v>
      </c>
      <c r="BL80" s="106">
        <f t="shared" si="60"/>
        <v>0</v>
      </c>
      <c r="BM80" s="106">
        <f t="shared" si="61"/>
        <v>0</v>
      </c>
      <c r="BN80" s="106">
        <f t="shared" si="62"/>
        <v>0</v>
      </c>
      <c r="BO80" s="106">
        <f t="shared" si="63"/>
        <v>0</v>
      </c>
      <c r="BP80" s="112">
        <f t="shared" si="64"/>
        <v>0</v>
      </c>
      <c r="BQ80" s="113">
        <f t="shared" si="65"/>
        <v>0</v>
      </c>
      <c r="BR80" s="112">
        <f t="shared" si="66"/>
        <v>0</v>
      </c>
      <c r="BS80" s="210">
        <f t="shared" si="67"/>
        <v>0</v>
      </c>
      <c r="BT80" s="212">
        <f t="shared" si="68"/>
        <v>0</v>
      </c>
      <c r="BU80" s="213">
        <f t="shared" si="69"/>
        <v>0</v>
      </c>
      <c r="BV80" s="103">
        <f t="shared" si="70"/>
        <v>0</v>
      </c>
      <c r="BW80" s="120" t="str">
        <f t="shared" si="71"/>
        <v>POSTPONED</v>
      </c>
      <c r="BX80" s="118"/>
    </row>
    <row r="81" spans="1:76" ht="30" customHeight="1" x14ac:dyDescent="0.25">
      <c r="A81" s="99" t="s">
        <v>231</v>
      </c>
      <c r="B81" s="100" t="s">
        <v>232</v>
      </c>
      <c r="C81" s="208" t="s">
        <v>188</v>
      </c>
      <c r="D81" s="209" t="s">
        <v>81</v>
      </c>
      <c r="E81" s="103">
        <f t="shared" si="36"/>
        <v>0</v>
      </c>
      <c r="F81" s="132"/>
      <c r="G81" s="105" t="s">
        <v>73</v>
      </c>
      <c r="H81" s="106" t="s">
        <v>91</v>
      </c>
      <c r="I81" s="106" t="s">
        <v>73</v>
      </c>
      <c r="J81" s="107" t="s">
        <v>73</v>
      </c>
      <c r="K81" s="107"/>
      <c r="L81" s="108">
        <v>9</v>
      </c>
      <c r="M81" s="108"/>
      <c r="N81" s="109" t="s">
        <v>74</v>
      </c>
      <c r="O81" s="109"/>
      <c r="P81" s="106"/>
      <c r="Q81" s="110"/>
      <c r="R81" s="111">
        <f t="shared" si="37"/>
        <v>1</v>
      </c>
      <c r="S81" s="106">
        <f t="shared" si="38"/>
        <v>1</v>
      </c>
      <c r="T81" s="106">
        <f t="shared" si="39"/>
        <v>1</v>
      </c>
      <c r="U81" s="112">
        <f t="shared" si="40"/>
        <v>4</v>
      </c>
      <c r="V81" s="113">
        <f t="shared" si="41"/>
        <v>2.2400000000000002</v>
      </c>
      <c r="W81" s="112">
        <f t="shared" si="42"/>
        <v>2</v>
      </c>
      <c r="X81" s="113">
        <f t="shared" si="43"/>
        <v>1.62</v>
      </c>
      <c r="Y81" s="112">
        <f t="shared" si="44"/>
        <v>4</v>
      </c>
      <c r="Z81" s="210">
        <f t="shared" si="45"/>
        <v>2.2400000000000002</v>
      </c>
      <c r="AA81" s="103">
        <f t="shared" si="46"/>
        <v>6.1000000000000005</v>
      </c>
      <c r="AB81" s="115" t="str">
        <f t="shared" si="47"/>
        <v>NO PROVIDER</v>
      </c>
      <c r="AC81" s="105"/>
      <c r="AD81" s="106"/>
      <c r="AE81" s="110"/>
      <c r="AF81" s="105"/>
      <c r="AG81" s="110"/>
      <c r="AH81" s="105"/>
      <c r="AI81" s="110"/>
      <c r="AJ81" s="211"/>
      <c r="AK81" s="111">
        <f t="shared" si="48"/>
        <v>0</v>
      </c>
      <c r="AL81" s="106">
        <f t="shared" si="49"/>
        <v>0</v>
      </c>
      <c r="AM81" s="112">
        <f t="shared" si="50"/>
        <v>0</v>
      </c>
      <c r="AN81" s="113">
        <f t="shared" si="51"/>
        <v>0</v>
      </c>
      <c r="AO81" s="112">
        <f t="shared" si="52"/>
        <v>0</v>
      </c>
      <c r="AP81" s="113">
        <f t="shared" si="53"/>
        <v>0</v>
      </c>
      <c r="AQ81" s="112">
        <f t="shared" si="54"/>
        <v>0</v>
      </c>
      <c r="AR81" s="114">
        <f t="shared" si="55"/>
        <v>0</v>
      </c>
      <c r="AS81" s="103">
        <f t="shared" si="56"/>
        <v>0</v>
      </c>
      <c r="AT81" s="115" t="str">
        <f t="shared" si="57"/>
        <v>EXLUDE</v>
      </c>
      <c r="AU81" s="95">
        <f t="shared" si="58"/>
        <v>0</v>
      </c>
      <c r="AV81" s="105"/>
      <c r="AW81" s="106"/>
      <c r="AX81" s="106"/>
      <c r="AY81" s="106"/>
      <c r="AZ81" s="106"/>
      <c r="BA81" s="118"/>
      <c r="BB81" s="119"/>
      <c r="BC81" s="110"/>
      <c r="BD81" s="105"/>
      <c r="BE81" s="110"/>
      <c r="BF81" s="105"/>
      <c r="BG81" s="106"/>
      <c r="BH81" s="106"/>
      <c r="BI81" s="106"/>
      <c r="BJ81" s="104"/>
      <c r="BK81" s="111">
        <f t="shared" si="59"/>
        <v>0</v>
      </c>
      <c r="BL81" s="106">
        <f t="shared" si="60"/>
        <v>0</v>
      </c>
      <c r="BM81" s="106">
        <f t="shared" si="61"/>
        <v>0</v>
      </c>
      <c r="BN81" s="106">
        <f t="shared" si="62"/>
        <v>0</v>
      </c>
      <c r="BO81" s="106">
        <f t="shared" si="63"/>
        <v>0</v>
      </c>
      <c r="BP81" s="112">
        <f t="shared" si="64"/>
        <v>0</v>
      </c>
      <c r="BQ81" s="113">
        <f t="shared" si="65"/>
        <v>0</v>
      </c>
      <c r="BR81" s="112">
        <f t="shared" si="66"/>
        <v>0</v>
      </c>
      <c r="BS81" s="210">
        <f t="shared" si="67"/>
        <v>0</v>
      </c>
      <c r="BT81" s="212">
        <f t="shared" si="68"/>
        <v>0</v>
      </c>
      <c r="BU81" s="213">
        <f t="shared" si="69"/>
        <v>0</v>
      </c>
      <c r="BV81" s="103">
        <f t="shared" si="70"/>
        <v>0</v>
      </c>
      <c r="BW81" s="120" t="str">
        <f t="shared" si="71"/>
        <v>POSTPONED</v>
      </c>
      <c r="BX81" s="118"/>
    </row>
    <row r="82" spans="1:76" ht="30" customHeight="1" x14ac:dyDescent="0.25">
      <c r="A82" s="99" t="s">
        <v>231</v>
      </c>
      <c r="B82" s="100" t="s">
        <v>232</v>
      </c>
      <c r="C82" s="217" t="s">
        <v>235</v>
      </c>
      <c r="D82" s="209" t="s">
        <v>81</v>
      </c>
      <c r="E82" s="103">
        <f t="shared" si="36"/>
        <v>0</v>
      </c>
      <c r="F82" s="132"/>
      <c r="G82" s="105" t="s">
        <v>73</v>
      </c>
      <c r="H82" s="106" t="s">
        <v>73</v>
      </c>
      <c r="I82" s="106" t="s">
        <v>73</v>
      </c>
      <c r="J82" s="107" t="s">
        <v>73</v>
      </c>
      <c r="K82" s="107"/>
      <c r="L82" s="108">
        <v>8</v>
      </c>
      <c r="M82" s="108"/>
      <c r="N82" s="109" t="s">
        <v>74</v>
      </c>
      <c r="O82" s="109"/>
      <c r="P82" s="106"/>
      <c r="Q82" s="110"/>
      <c r="R82" s="111">
        <f t="shared" si="37"/>
        <v>1</v>
      </c>
      <c r="S82" s="106">
        <f t="shared" si="38"/>
        <v>1</v>
      </c>
      <c r="T82" s="106">
        <f t="shared" si="39"/>
        <v>1</v>
      </c>
      <c r="U82" s="112">
        <f t="shared" si="40"/>
        <v>4</v>
      </c>
      <c r="V82" s="113">
        <f t="shared" si="41"/>
        <v>2.2400000000000002</v>
      </c>
      <c r="W82" s="112">
        <f t="shared" si="42"/>
        <v>2</v>
      </c>
      <c r="X82" s="113">
        <f t="shared" si="43"/>
        <v>1.62</v>
      </c>
      <c r="Y82" s="112">
        <f t="shared" si="44"/>
        <v>4</v>
      </c>
      <c r="Z82" s="210">
        <f t="shared" si="45"/>
        <v>2.2400000000000002</v>
      </c>
      <c r="AA82" s="103">
        <f t="shared" si="46"/>
        <v>6.1000000000000005</v>
      </c>
      <c r="AB82" s="115" t="str">
        <f t="shared" si="47"/>
        <v>-</v>
      </c>
      <c r="AC82" s="105"/>
      <c r="AD82" s="106"/>
      <c r="AE82" s="110"/>
      <c r="AF82" s="105"/>
      <c r="AG82" s="110"/>
      <c r="AH82" s="105"/>
      <c r="AI82" s="110"/>
      <c r="AJ82" s="211"/>
      <c r="AK82" s="111">
        <f t="shared" si="48"/>
        <v>0</v>
      </c>
      <c r="AL82" s="106">
        <f t="shared" si="49"/>
        <v>0</v>
      </c>
      <c r="AM82" s="112">
        <f t="shared" si="50"/>
        <v>0</v>
      </c>
      <c r="AN82" s="113">
        <f t="shared" si="51"/>
        <v>0</v>
      </c>
      <c r="AO82" s="112">
        <f t="shared" si="52"/>
        <v>0</v>
      </c>
      <c r="AP82" s="113">
        <f t="shared" si="53"/>
        <v>0</v>
      </c>
      <c r="AQ82" s="112">
        <f t="shared" si="54"/>
        <v>0</v>
      </c>
      <c r="AR82" s="114">
        <f t="shared" si="55"/>
        <v>0</v>
      </c>
      <c r="AS82" s="103">
        <f t="shared" si="56"/>
        <v>0</v>
      </c>
      <c r="AT82" s="115" t="str">
        <f t="shared" si="57"/>
        <v>EXLUDE</v>
      </c>
      <c r="AU82" s="95">
        <f t="shared" si="58"/>
        <v>0</v>
      </c>
      <c r="AV82" s="105"/>
      <c r="AW82" s="106"/>
      <c r="AX82" s="106"/>
      <c r="AY82" s="106"/>
      <c r="AZ82" s="106"/>
      <c r="BA82" s="118"/>
      <c r="BB82" s="119"/>
      <c r="BC82" s="110"/>
      <c r="BD82" s="105"/>
      <c r="BE82" s="110"/>
      <c r="BF82" s="105"/>
      <c r="BG82" s="106"/>
      <c r="BH82" s="106"/>
      <c r="BI82" s="106"/>
      <c r="BJ82" s="104"/>
      <c r="BK82" s="111">
        <f t="shared" si="59"/>
        <v>0</v>
      </c>
      <c r="BL82" s="106">
        <f t="shared" si="60"/>
        <v>0</v>
      </c>
      <c r="BM82" s="106">
        <f t="shared" si="61"/>
        <v>0</v>
      </c>
      <c r="BN82" s="106">
        <f t="shared" si="62"/>
        <v>0</v>
      </c>
      <c r="BO82" s="106">
        <f t="shared" si="63"/>
        <v>0</v>
      </c>
      <c r="BP82" s="112">
        <f t="shared" si="64"/>
        <v>0</v>
      </c>
      <c r="BQ82" s="113">
        <f t="shared" si="65"/>
        <v>0</v>
      </c>
      <c r="BR82" s="112">
        <f t="shared" si="66"/>
        <v>0</v>
      </c>
      <c r="BS82" s="210">
        <f t="shared" si="67"/>
        <v>0</v>
      </c>
      <c r="BT82" s="212">
        <f t="shared" si="68"/>
        <v>0</v>
      </c>
      <c r="BU82" s="213">
        <f t="shared" si="69"/>
        <v>0</v>
      </c>
      <c r="BV82" s="103">
        <f t="shared" si="70"/>
        <v>0</v>
      </c>
      <c r="BW82" s="120" t="str">
        <f t="shared" si="71"/>
        <v>POSTPONED</v>
      </c>
      <c r="BX82" s="118"/>
    </row>
    <row r="83" spans="1:76" ht="30" customHeight="1" x14ac:dyDescent="0.25">
      <c r="A83" s="99" t="s">
        <v>215</v>
      </c>
      <c r="B83" s="100" t="s">
        <v>216</v>
      </c>
      <c r="C83" s="144" t="s">
        <v>182</v>
      </c>
      <c r="D83" s="209" t="s">
        <v>81</v>
      </c>
      <c r="E83" s="103">
        <f t="shared" si="36"/>
        <v>0</v>
      </c>
      <c r="F83" s="132"/>
      <c r="G83" s="105" t="s">
        <v>73</v>
      </c>
      <c r="H83" s="106" t="s">
        <v>73</v>
      </c>
      <c r="I83" s="106" t="s">
        <v>73</v>
      </c>
      <c r="J83" s="107" t="s">
        <v>73</v>
      </c>
      <c r="K83" s="107"/>
      <c r="L83" s="108">
        <v>11</v>
      </c>
      <c r="M83" s="108"/>
      <c r="N83" s="109" t="s">
        <v>74</v>
      </c>
      <c r="O83" s="109"/>
      <c r="P83" s="106"/>
      <c r="Q83" s="110"/>
      <c r="R83" s="111">
        <f t="shared" si="37"/>
        <v>1</v>
      </c>
      <c r="S83" s="106">
        <f t="shared" si="38"/>
        <v>1</v>
      </c>
      <c r="T83" s="106">
        <f t="shared" si="39"/>
        <v>1</v>
      </c>
      <c r="U83" s="112">
        <f t="shared" si="40"/>
        <v>4</v>
      </c>
      <c r="V83" s="113">
        <f t="shared" si="41"/>
        <v>2.2400000000000002</v>
      </c>
      <c r="W83" s="112">
        <f t="shared" si="42"/>
        <v>2</v>
      </c>
      <c r="X83" s="113">
        <f t="shared" si="43"/>
        <v>1.62</v>
      </c>
      <c r="Y83" s="112">
        <f t="shared" si="44"/>
        <v>4</v>
      </c>
      <c r="Z83" s="210">
        <f t="shared" si="45"/>
        <v>2.2400000000000002</v>
      </c>
      <c r="AA83" s="103">
        <f t="shared" si="46"/>
        <v>6.1000000000000005</v>
      </c>
      <c r="AB83" s="115" t="str">
        <f t="shared" si="47"/>
        <v>-</v>
      </c>
      <c r="AC83" s="105"/>
      <c r="AD83" s="106"/>
      <c r="AE83" s="110"/>
      <c r="AF83" s="105"/>
      <c r="AG83" s="110"/>
      <c r="AH83" s="105"/>
      <c r="AI83" s="110"/>
      <c r="AJ83" s="211"/>
      <c r="AK83" s="111">
        <f t="shared" si="48"/>
        <v>0</v>
      </c>
      <c r="AL83" s="106">
        <f t="shared" si="49"/>
        <v>0</v>
      </c>
      <c r="AM83" s="112">
        <f t="shared" si="50"/>
        <v>0</v>
      </c>
      <c r="AN83" s="113">
        <f t="shared" si="51"/>
        <v>0</v>
      </c>
      <c r="AO83" s="112">
        <f t="shared" si="52"/>
        <v>0</v>
      </c>
      <c r="AP83" s="113">
        <f t="shared" si="53"/>
        <v>0</v>
      </c>
      <c r="AQ83" s="112">
        <f t="shared" si="54"/>
        <v>0</v>
      </c>
      <c r="AR83" s="114">
        <f t="shared" si="55"/>
        <v>0</v>
      </c>
      <c r="AS83" s="103">
        <f t="shared" si="56"/>
        <v>0</v>
      </c>
      <c r="AT83" s="115" t="str">
        <f t="shared" si="57"/>
        <v>EXLUDE</v>
      </c>
      <c r="AU83" s="95">
        <f t="shared" si="58"/>
        <v>0</v>
      </c>
      <c r="AV83" s="105"/>
      <c r="AW83" s="106"/>
      <c r="AX83" s="106"/>
      <c r="AY83" s="106"/>
      <c r="AZ83" s="106"/>
      <c r="BA83" s="118"/>
      <c r="BB83" s="119"/>
      <c r="BC83" s="110"/>
      <c r="BD83" s="105"/>
      <c r="BE83" s="110"/>
      <c r="BF83" s="105"/>
      <c r="BG83" s="106"/>
      <c r="BH83" s="106"/>
      <c r="BI83" s="106"/>
      <c r="BJ83" s="104"/>
      <c r="BK83" s="111">
        <f t="shared" si="59"/>
        <v>0</v>
      </c>
      <c r="BL83" s="106">
        <f t="shared" si="60"/>
        <v>0</v>
      </c>
      <c r="BM83" s="106">
        <f t="shared" si="61"/>
        <v>0</v>
      </c>
      <c r="BN83" s="106">
        <f t="shared" si="62"/>
        <v>0</v>
      </c>
      <c r="BO83" s="106">
        <f t="shared" si="63"/>
        <v>0</v>
      </c>
      <c r="BP83" s="112">
        <f t="shared" si="64"/>
        <v>0</v>
      </c>
      <c r="BQ83" s="113">
        <f t="shared" si="65"/>
        <v>0</v>
      </c>
      <c r="BR83" s="112">
        <f t="shared" si="66"/>
        <v>0</v>
      </c>
      <c r="BS83" s="210">
        <f t="shared" si="67"/>
        <v>0</v>
      </c>
      <c r="BT83" s="212">
        <f t="shared" si="68"/>
        <v>0</v>
      </c>
      <c r="BU83" s="213">
        <f t="shared" si="69"/>
        <v>0</v>
      </c>
      <c r="BV83" s="103">
        <f t="shared" si="70"/>
        <v>0</v>
      </c>
      <c r="BW83" s="120" t="str">
        <f t="shared" si="71"/>
        <v>POSTPONED</v>
      </c>
      <c r="BX83" s="118"/>
    </row>
    <row r="84" spans="1:76" ht="30" customHeight="1" x14ac:dyDescent="0.25">
      <c r="A84" s="121" t="s">
        <v>236</v>
      </c>
      <c r="B84" s="122"/>
      <c r="C84" s="218"/>
      <c r="D84" s="209" t="s">
        <v>81</v>
      </c>
      <c r="E84" s="103">
        <f t="shared" si="36"/>
        <v>0</v>
      </c>
      <c r="F84" s="132"/>
      <c r="G84" s="105" t="s">
        <v>73</v>
      </c>
      <c r="H84" s="106" t="s">
        <v>91</v>
      </c>
      <c r="I84" s="106" t="s">
        <v>73</v>
      </c>
      <c r="J84" s="107" t="s">
        <v>73</v>
      </c>
      <c r="K84" s="107"/>
      <c r="L84" s="108">
        <v>8</v>
      </c>
      <c r="M84" s="108"/>
      <c r="N84" s="109" t="s">
        <v>74</v>
      </c>
      <c r="O84" s="109"/>
      <c r="P84" s="106"/>
      <c r="Q84" s="110"/>
      <c r="R84" s="111">
        <f t="shared" si="37"/>
        <v>1</v>
      </c>
      <c r="S84" s="106">
        <f t="shared" si="38"/>
        <v>1</v>
      </c>
      <c r="T84" s="106">
        <f t="shared" si="39"/>
        <v>1</v>
      </c>
      <c r="U84" s="112">
        <f t="shared" si="40"/>
        <v>4</v>
      </c>
      <c r="V84" s="113">
        <f t="shared" si="41"/>
        <v>2.2400000000000002</v>
      </c>
      <c r="W84" s="112">
        <f t="shared" si="42"/>
        <v>2</v>
      </c>
      <c r="X84" s="113">
        <f t="shared" si="43"/>
        <v>1.62</v>
      </c>
      <c r="Y84" s="112">
        <f t="shared" si="44"/>
        <v>4</v>
      </c>
      <c r="Z84" s="210">
        <f t="shared" si="45"/>
        <v>2.2400000000000002</v>
      </c>
      <c r="AA84" s="103">
        <f t="shared" si="46"/>
        <v>6.1000000000000005</v>
      </c>
      <c r="AB84" s="115" t="str">
        <f t="shared" si="47"/>
        <v>NO PROVIDER</v>
      </c>
      <c r="AC84" s="105"/>
      <c r="AD84" s="106"/>
      <c r="AE84" s="110"/>
      <c r="AF84" s="105"/>
      <c r="AG84" s="110"/>
      <c r="AH84" s="105"/>
      <c r="AI84" s="110"/>
      <c r="AJ84" s="211"/>
      <c r="AK84" s="111">
        <f t="shared" si="48"/>
        <v>0</v>
      </c>
      <c r="AL84" s="106">
        <f t="shared" si="49"/>
        <v>0</v>
      </c>
      <c r="AM84" s="112">
        <f t="shared" si="50"/>
        <v>0</v>
      </c>
      <c r="AN84" s="113">
        <f t="shared" si="51"/>
        <v>0</v>
      </c>
      <c r="AO84" s="112">
        <f t="shared" si="52"/>
        <v>0</v>
      </c>
      <c r="AP84" s="113">
        <f t="shared" si="53"/>
        <v>0</v>
      </c>
      <c r="AQ84" s="112">
        <f t="shared" si="54"/>
        <v>0</v>
      </c>
      <c r="AR84" s="114">
        <f t="shared" si="55"/>
        <v>0</v>
      </c>
      <c r="AS84" s="103">
        <f t="shared" si="56"/>
        <v>0</v>
      </c>
      <c r="AT84" s="115" t="str">
        <f t="shared" si="57"/>
        <v>EXLUDE</v>
      </c>
      <c r="AU84" s="95">
        <f t="shared" si="58"/>
        <v>0</v>
      </c>
      <c r="AV84" s="105"/>
      <c r="AW84" s="106"/>
      <c r="AX84" s="106"/>
      <c r="AY84" s="106"/>
      <c r="AZ84" s="106"/>
      <c r="BA84" s="118"/>
      <c r="BB84" s="119"/>
      <c r="BC84" s="110"/>
      <c r="BD84" s="105"/>
      <c r="BE84" s="110"/>
      <c r="BF84" s="105"/>
      <c r="BG84" s="106"/>
      <c r="BH84" s="106"/>
      <c r="BI84" s="106"/>
      <c r="BJ84" s="104"/>
      <c r="BK84" s="111">
        <f t="shared" si="59"/>
        <v>0</v>
      </c>
      <c r="BL84" s="106">
        <f t="shared" si="60"/>
        <v>0</v>
      </c>
      <c r="BM84" s="106">
        <f t="shared" si="61"/>
        <v>0</v>
      </c>
      <c r="BN84" s="106">
        <f t="shared" si="62"/>
        <v>0</v>
      </c>
      <c r="BO84" s="106">
        <f t="shared" si="63"/>
        <v>0</v>
      </c>
      <c r="BP84" s="112">
        <f t="shared" si="64"/>
        <v>0</v>
      </c>
      <c r="BQ84" s="113">
        <f t="shared" si="65"/>
        <v>0</v>
      </c>
      <c r="BR84" s="112">
        <f t="shared" si="66"/>
        <v>0</v>
      </c>
      <c r="BS84" s="210">
        <f t="shared" si="67"/>
        <v>0</v>
      </c>
      <c r="BT84" s="212">
        <f t="shared" si="68"/>
        <v>0</v>
      </c>
      <c r="BU84" s="213">
        <f t="shared" si="69"/>
        <v>0</v>
      </c>
      <c r="BV84" s="103">
        <f t="shared" si="70"/>
        <v>0</v>
      </c>
      <c r="BW84" s="120" t="str">
        <f t="shared" si="71"/>
        <v>POSTPONED</v>
      </c>
      <c r="BX84" s="118"/>
    </row>
    <row r="85" spans="1:76" ht="30" customHeight="1" x14ac:dyDescent="0.25">
      <c r="A85" s="123" t="s">
        <v>237</v>
      </c>
      <c r="B85" s="124"/>
      <c r="C85" s="208" t="s">
        <v>238</v>
      </c>
      <c r="D85" s="209" t="s">
        <v>81</v>
      </c>
      <c r="E85" s="103">
        <f t="shared" si="36"/>
        <v>0</v>
      </c>
      <c r="F85" s="132"/>
      <c r="G85" s="105" t="s">
        <v>73</v>
      </c>
      <c r="H85" s="106" t="s">
        <v>91</v>
      </c>
      <c r="I85" s="106" t="s">
        <v>73</v>
      </c>
      <c r="J85" s="107" t="s">
        <v>73</v>
      </c>
      <c r="K85" s="107"/>
      <c r="L85" s="108">
        <v>9</v>
      </c>
      <c r="M85" s="108"/>
      <c r="N85" s="109" t="s">
        <v>74</v>
      </c>
      <c r="O85" s="109"/>
      <c r="P85" s="106"/>
      <c r="Q85" s="110"/>
      <c r="R85" s="111">
        <f t="shared" si="37"/>
        <v>1</v>
      </c>
      <c r="S85" s="106">
        <f t="shared" si="38"/>
        <v>1</v>
      </c>
      <c r="T85" s="106">
        <f t="shared" si="39"/>
        <v>1</v>
      </c>
      <c r="U85" s="112">
        <f t="shared" si="40"/>
        <v>4</v>
      </c>
      <c r="V85" s="113">
        <f t="shared" si="41"/>
        <v>2.2400000000000002</v>
      </c>
      <c r="W85" s="112">
        <f t="shared" si="42"/>
        <v>2</v>
      </c>
      <c r="X85" s="113">
        <f t="shared" si="43"/>
        <v>1.62</v>
      </c>
      <c r="Y85" s="112">
        <f t="shared" si="44"/>
        <v>4</v>
      </c>
      <c r="Z85" s="210">
        <f t="shared" si="45"/>
        <v>2.2400000000000002</v>
      </c>
      <c r="AA85" s="103">
        <f t="shared" si="46"/>
        <v>6.1000000000000005</v>
      </c>
      <c r="AB85" s="115" t="str">
        <f t="shared" si="47"/>
        <v>NO PROVIDER</v>
      </c>
      <c r="AC85" s="105"/>
      <c r="AD85" s="106"/>
      <c r="AE85" s="110"/>
      <c r="AF85" s="105"/>
      <c r="AG85" s="110"/>
      <c r="AH85" s="105"/>
      <c r="AI85" s="110"/>
      <c r="AJ85" s="211"/>
      <c r="AK85" s="111">
        <f t="shared" si="48"/>
        <v>0</v>
      </c>
      <c r="AL85" s="106">
        <f t="shared" si="49"/>
        <v>0</v>
      </c>
      <c r="AM85" s="112">
        <f t="shared" si="50"/>
        <v>0</v>
      </c>
      <c r="AN85" s="113">
        <f t="shared" si="51"/>
        <v>0</v>
      </c>
      <c r="AO85" s="112">
        <f t="shared" si="52"/>
        <v>0</v>
      </c>
      <c r="AP85" s="113">
        <f t="shared" si="53"/>
        <v>0</v>
      </c>
      <c r="AQ85" s="112">
        <f t="shared" si="54"/>
        <v>0</v>
      </c>
      <c r="AR85" s="114">
        <f t="shared" si="55"/>
        <v>0</v>
      </c>
      <c r="AS85" s="103">
        <f t="shared" si="56"/>
        <v>0</v>
      </c>
      <c r="AT85" s="115" t="str">
        <f t="shared" si="57"/>
        <v>EXLUDE</v>
      </c>
      <c r="AU85" s="95">
        <f t="shared" si="58"/>
        <v>0</v>
      </c>
      <c r="AV85" s="105"/>
      <c r="AW85" s="106"/>
      <c r="AX85" s="106"/>
      <c r="AY85" s="106"/>
      <c r="AZ85" s="106"/>
      <c r="BA85" s="118"/>
      <c r="BB85" s="119"/>
      <c r="BC85" s="110"/>
      <c r="BD85" s="105"/>
      <c r="BE85" s="110"/>
      <c r="BF85" s="105"/>
      <c r="BG85" s="106"/>
      <c r="BH85" s="106"/>
      <c r="BI85" s="106"/>
      <c r="BJ85" s="104"/>
      <c r="BK85" s="111">
        <f t="shared" si="59"/>
        <v>0</v>
      </c>
      <c r="BL85" s="106">
        <f t="shared" si="60"/>
        <v>0</v>
      </c>
      <c r="BM85" s="106">
        <f t="shared" si="61"/>
        <v>0</v>
      </c>
      <c r="BN85" s="106">
        <f t="shared" si="62"/>
        <v>0</v>
      </c>
      <c r="BO85" s="106">
        <f t="shared" si="63"/>
        <v>0</v>
      </c>
      <c r="BP85" s="112">
        <f t="shared" si="64"/>
        <v>0</v>
      </c>
      <c r="BQ85" s="113">
        <f t="shared" si="65"/>
        <v>0</v>
      </c>
      <c r="BR85" s="112">
        <f t="shared" si="66"/>
        <v>0</v>
      </c>
      <c r="BS85" s="210">
        <f t="shared" si="67"/>
        <v>0</v>
      </c>
      <c r="BT85" s="212">
        <f t="shared" si="68"/>
        <v>0</v>
      </c>
      <c r="BU85" s="213">
        <f t="shared" si="69"/>
        <v>0</v>
      </c>
      <c r="BV85" s="103">
        <f t="shared" si="70"/>
        <v>0</v>
      </c>
      <c r="BW85" s="120" t="str">
        <f t="shared" si="71"/>
        <v>POSTPONED</v>
      </c>
      <c r="BX85" s="118"/>
    </row>
    <row r="86" spans="1:76" ht="30" customHeight="1" x14ac:dyDescent="0.25">
      <c r="A86" s="126" t="s">
        <v>239</v>
      </c>
      <c r="B86" s="127" t="s">
        <v>240</v>
      </c>
      <c r="C86" s="218"/>
      <c r="D86" s="209" t="s">
        <v>81</v>
      </c>
      <c r="E86" s="103">
        <f t="shared" si="36"/>
        <v>0</v>
      </c>
      <c r="F86" s="132"/>
      <c r="G86" s="105" t="s">
        <v>73</v>
      </c>
      <c r="H86" s="106" t="s">
        <v>91</v>
      </c>
      <c r="I86" s="106" t="s">
        <v>73</v>
      </c>
      <c r="J86" s="107" t="s">
        <v>73</v>
      </c>
      <c r="K86" s="107"/>
      <c r="L86" s="108">
        <v>9</v>
      </c>
      <c r="M86" s="108"/>
      <c r="N86" s="109" t="s">
        <v>74</v>
      </c>
      <c r="O86" s="109"/>
      <c r="P86" s="106"/>
      <c r="Q86" s="110"/>
      <c r="R86" s="111">
        <f t="shared" si="37"/>
        <v>1</v>
      </c>
      <c r="S86" s="106">
        <f t="shared" si="38"/>
        <v>1</v>
      </c>
      <c r="T86" s="106">
        <f t="shared" si="39"/>
        <v>1</v>
      </c>
      <c r="U86" s="112">
        <f t="shared" si="40"/>
        <v>4</v>
      </c>
      <c r="V86" s="113">
        <f t="shared" si="41"/>
        <v>2.2400000000000002</v>
      </c>
      <c r="W86" s="112">
        <f t="shared" si="42"/>
        <v>2</v>
      </c>
      <c r="X86" s="113">
        <f t="shared" si="43"/>
        <v>1.62</v>
      </c>
      <c r="Y86" s="112">
        <f t="shared" si="44"/>
        <v>4</v>
      </c>
      <c r="Z86" s="210">
        <f t="shared" si="45"/>
        <v>2.2400000000000002</v>
      </c>
      <c r="AA86" s="103">
        <f t="shared" si="46"/>
        <v>6.1000000000000005</v>
      </c>
      <c r="AB86" s="115" t="str">
        <f t="shared" si="47"/>
        <v>NO PROVIDER</v>
      </c>
      <c r="AC86" s="105"/>
      <c r="AD86" s="106"/>
      <c r="AE86" s="110"/>
      <c r="AF86" s="105"/>
      <c r="AG86" s="110"/>
      <c r="AH86" s="105"/>
      <c r="AI86" s="110"/>
      <c r="AJ86" s="211"/>
      <c r="AK86" s="111">
        <f t="shared" si="48"/>
        <v>0</v>
      </c>
      <c r="AL86" s="106">
        <f t="shared" si="49"/>
        <v>0</v>
      </c>
      <c r="AM86" s="112">
        <f t="shared" si="50"/>
        <v>0</v>
      </c>
      <c r="AN86" s="113">
        <f t="shared" si="51"/>
        <v>0</v>
      </c>
      <c r="AO86" s="112">
        <f t="shared" si="52"/>
        <v>0</v>
      </c>
      <c r="AP86" s="113">
        <f t="shared" si="53"/>
        <v>0</v>
      </c>
      <c r="AQ86" s="112">
        <f t="shared" si="54"/>
        <v>0</v>
      </c>
      <c r="AR86" s="114">
        <f t="shared" si="55"/>
        <v>0</v>
      </c>
      <c r="AS86" s="103">
        <f t="shared" si="56"/>
        <v>0</v>
      </c>
      <c r="AT86" s="115" t="str">
        <f t="shared" si="57"/>
        <v>EXLUDE</v>
      </c>
      <c r="AU86" s="95">
        <f t="shared" si="58"/>
        <v>0</v>
      </c>
      <c r="AV86" s="105"/>
      <c r="AW86" s="106"/>
      <c r="AX86" s="106"/>
      <c r="AY86" s="106"/>
      <c r="AZ86" s="106"/>
      <c r="BA86" s="118"/>
      <c r="BB86" s="119"/>
      <c r="BC86" s="110"/>
      <c r="BD86" s="105"/>
      <c r="BE86" s="110"/>
      <c r="BF86" s="105"/>
      <c r="BG86" s="106"/>
      <c r="BH86" s="106"/>
      <c r="BI86" s="106"/>
      <c r="BJ86" s="104"/>
      <c r="BK86" s="111">
        <f t="shared" si="59"/>
        <v>0</v>
      </c>
      <c r="BL86" s="106">
        <f t="shared" si="60"/>
        <v>0</v>
      </c>
      <c r="BM86" s="106">
        <f t="shared" si="61"/>
        <v>0</v>
      </c>
      <c r="BN86" s="106">
        <f t="shared" si="62"/>
        <v>0</v>
      </c>
      <c r="BO86" s="106">
        <f t="shared" si="63"/>
        <v>0</v>
      </c>
      <c r="BP86" s="112">
        <f t="shared" si="64"/>
        <v>0</v>
      </c>
      <c r="BQ86" s="113">
        <f t="shared" si="65"/>
        <v>0</v>
      </c>
      <c r="BR86" s="112">
        <f t="shared" si="66"/>
        <v>0</v>
      </c>
      <c r="BS86" s="210">
        <f t="shared" si="67"/>
        <v>0</v>
      </c>
      <c r="BT86" s="212">
        <f t="shared" si="68"/>
        <v>0</v>
      </c>
      <c r="BU86" s="213">
        <f t="shared" si="69"/>
        <v>0</v>
      </c>
      <c r="BV86" s="103">
        <f t="shared" si="70"/>
        <v>0</v>
      </c>
      <c r="BW86" s="120" t="str">
        <f t="shared" si="71"/>
        <v>POSTPONED</v>
      </c>
      <c r="BX86" s="118"/>
    </row>
    <row r="87" spans="1:76" ht="30" customHeight="1" x14ac:dyDescent="0.25">
      <c r="A87" s="99" t="s">
        <v>241</v>
      </c>
      <c r="B87" s="100" t="s">
        <v>242</v>
      </c>
      <c r="C87" s="144" t="s">
        <v>209</v>
      </c>
      <c r="D87" s="209" t="s">
        <v>81</v>
      </c>
      <c r="E87" s="103">
        <f t="shared" si="36"/>
        <v>0</v>
      </c>
      <c r="F87" s="132"/>
      <c r="G87" s="105" t="s">
        <v>73</v>
      </c>
      <c r="H87" s="106" t="s">
        <v>73</v>
      </c>
      <c r="I87" s="106" t="s">
        <v>73</v>
      </c>
      <c r="J87" s="107" t="s">
        <v>73</v>
      </c>
      <c r="K87" s="107"/>
      <c r="L87" s="108">
        <v>10</v>
      </c>
      <c r="M87" s="108"/>
      <c r="N87" s="109" t="s">
        <v>74</v>
      </c>
      <c r="O87" s="109"/>
      <c r="P87" s="106"/>
      <c r="Q87" s="110"/>
      <c r="R87" s="111">
        <f t="shared" si="37"/>
        <v>1</v>
      </c>
      <c r="S87" s="106">
        <f t="shared" si="38"/>
        <v>1</v>
      </c>
      <c r="T87" s="106">
        <f t="shared" si="39"/>
        <v>1</v>
      </c>
      <c r="U87" s="112">
        <f t="shared" si="40"/>
        <v>4</v>
      </c>
      <c r="V87" s="113">
        <f t="shared" si="41"/>
        <v>2.2400000000000002</v>
      </c>
      <c r="W87" s="112">
        <f t="shared" si="42"/>
        <v>2</v>
      </c>
      <c r="X87" s="113">
        <f t="shared" si="43"/>
        <v>1.62</v>
      </c>
      <c r="Y87" s="112">
        <f t="shared" si="44"/>
        <v>4</v>
      </c>
      <c r="Z87" s="210">
        <f t="shared" si="45"/>
        <v>2.2400000000000002</v>
      </c>
      <c r="AA87" s="103">
        <f t="shared" si="46"/>
        <v>6.1000000000000005</v>
      </c>
      <c r="AB87" s="115" t="str">
        <f t="shared" si="47"/>
        <v>-</v>
      </c>
      <c r="AC87" s="105"/>
      <c r="AD87" s="106"/>
      <c r="AE87" s="110"/>
      <c r="AF87" s="105"/>
      <c r="AG87" s="110"/>
      <c r="AH87" s="105"/>
      <c r="AI87" s="110"/>
      <c r="AJ87" s="211"/>
      <c r="AK87" s="111">
        <f t="shared" si="48"/>
        <v>0</v>
      </c>
      <c r="AL87" s="106">
        <f t="shared" si="49"/>
        <v>0</v>
      </c>
      <c r="AM87" s="112">
        <f t="shared" si="50"/>
        <v>0</v>
      </c>
      <c r="AN87" s="113">
        <f t="shared" si="51"/>
        <v>0</v>
      </c>
      <c r="AO87" s="112">
        <f t="shared" si="52"/>
        <v>0</v>
      </c>
      <c r="AP87" s="113">
        <f t="shared" si="53"/>
        <v>0</v>
      </c>
      <c r="AQ87" s="112">
        <f t="shared" si="54"/>
        <v>0</v>
      </c>
      <c r="AR87" s="114">
        <f t="shared" si="55"/>
        <v>0</v>
      </c>
      <c r="AS87" s="103">
        <f t="shared" si="56"/>
        <v>0</v>
      </c>
      <c r="AT87" s="115" t="str">
        <f t="shared" si="57"/>
        <v>EXLUDE</v>
      </c>
      <c r="AU87" s="95">
        <f t="shared" si="58"/>
        <v>0</v>
      </c>
      <c r="AV87" s="105"/>
      <c r="AW87" s="106"/>
      <c r="AX87" s="106"/>
      <c r="AY87" s="106"/>
      <c r="AZ87" s="106"/>
      <c r="BA87" s="118"/>
      <c r="BB87" s="119"/>
      <c r="BC87" s="110"/>
      <c r="BD87" s="105"/>
      <c r="BE87" s="110"/>
      <c r="BF87" s="105"/>
      <c r="BG87" s="106"/>
      <c r="BH87" s="106"/>
      <c r="BI87" s="106"/>
      <c r="BJ87" s="104"/>
      <c r="BK87" s="111">
        <f t="shared" si="59"/>
        <v>0</v>
      </c>
      <c r="BL87" s="106">
        <f t="shared" si="60"/>
        <v>0</v>
      </c>
      <c r="BM87" s="106">
        <f t="shared" si="61"/>
        <v>0</v>
      </c>
      <c r="BN87" s="106">
        <f t="shared" si="62"/>
        <v>0</v>
      </c>
      <c r="BO87" s="106">
        <f t="shared" si="63"/>
        <v>0</v>
      </c>
      <c r="BP87" s="112">
        <f t="shared" si="64"/>
        <v>0</v>
      </c>
      <c r="BQ87" s="113">
        <f t="shared" si="65"/>
        <v>0</v>
      </c>
      <c r="BR87" s="112">
        <f t="shared" si="66"/>
        <v>0</v>
      </c>
      <c r="BS87" s="210">
        <f t="shared" si="67"/>
        <v>0</v>
      </c>
      <c r="BT87" s="212">
        <f t="shared" si="68"/>
        <v>0</v>
      </c>
      <c r="BU87" s="213">
        <f t="shared" si="69"/>
        <v>0</v>
      </c>
      <c r="BV87" s="103">
        <f t="shared" si="70"/>
        <v>0</v>
      </c>
      <c r="BW87" s="120" t="str">
        <f t="shared" si="71"/>
        <v>POSTPONED</v>
      </c>
      <c r="BX87" s="118"/>
    </row>
    <row r="88" spans="1:76" ht="30" customHeight="1" x14ac:dyDescent="0.25">
      <c r="A88" s="99" t="s">
        <v>196</v>
      </c>
      <c r="B88" s="100" t="s">
        <v>243</v>
      </c>
      <c r="C88" s="218"/>
      <c r="D88" s="209" t="s">
        <v>81</v>
      </c>
      <c r="E88" s="103">
        <f t="shared" si="36"/>
        <v>0</v>
      </c>
      <c r="F88" s="132"/>
      <c r="G88" s="105" t="s">
        <v>73</v>
      </c>
      <c r="H88" s="106" t="s">
        <v>91</v>
      </c>
      <c r="I88" s="106" t="s">
        <v>73</v>
      </c>
      <c r="J88" s="107" t="s">
        <v>73</v>
      </c>
      <c r="K88" s="107"/>
      <c r="L88" s="108">
        <v>11</v>
      </c>
      <c r="M88" s="108"/>
      <c r="N88" s="109" t="s">
        <v>74</v>
      </c>
      <c r="O88" s="109"/>
      <c r="P88" s="106"/>
      <c r="Q88" s="110"/>
      <c r="R88" s="111">
        <f t="shared" si="37"/>
        <v>1</v>
      </c>
      <c r="S88" s="106">
        <f t="shared" si="38"/>
        <v>1</v>
      </c>
      <c r="T88" s="106">
        <f t="shared" si="39"/>
        <v>1</v>
      </c>
      <c r="U88" s="112">
        <f t="shared" si="40"/>
        <v>4</v>
      </c>
      <c r="V88" s="113">
        <f t="shared" si="41"/>
        <v>2.2400000000000002</v>
      </c>
      <c r="W88" s="112">
        <f t="shared" si="42"/>
        <v>2</v>
      </c>
      <c r="X88" s="113">
        <f t="shared" si="43"/>
        <v>1.62</v>
      </c>
      <c r="Y88" s="112">
        <f t="shared" si="44"/>
        <v>4</v>
      </c>
      <c r="Z88" s="210">
        <f t="shared" si="45"/>
        <v>2.2400000000000002</v>
      </c>
      <c r="AA88" s="103">
        <f t="shared" si="46"/>
        <v>6.1000000000000005</v>
      </c>
      <c r="AB88" s="115" t="str">
        <f t="shared" si="47"/>
        <v>NO PROVIDER</v>
      </c>
      <c r="AC88" s="105"/>
      <c r="AD88" s="106"/>
      <c r="AE88" s="110"/>
      <c r="AF88" s="105"/>
      <c r="AG88" s="110"/>
      <c r="AH88" s="105"/>
      <c r="AI88" s="110"/>
      <c r="AJ88" s="211"/>
      <c r="AK88" s="111">
        <f t="shared" si="48"/>
        <v>0</v>
      </c>
      <c r="AL88" s="106">
        <f t="shared" si="49"/>
        <v>0</v>
      </c>
      <c r="AM88" s="112">
        <f t="shared" si="50"/>
        <v>0</v>
      </c>
      <c r="AN88" s="113">
        <f t="shared" si="51"/>
        <v>0</v>
      </c>
      <c r="AO88" s="112">
        <f t="shared" si="52"/>
        <v>0</v>
      </c>
      <c r="AP88" s="113">
        <f t="shared" si="53"/>
        <v>0</v>
      </c>
      <c r="AQ88" s="112">
        <f t="shared" si="54"/>
        <v>0</v>
      </c>
      <c r="AR88" s="114">
        <f t="shared" si="55"/>
        <v>0</v>
      </c>
      <c r="AS88" s="103">
        <f t="shared" si="56"/>
        <v>0</v>
      </c>
      <c r="AT88" s="115" t="str">
        <f t="shared" si="57"/>
        <v>EXLUDE</v>
      </c>
      <c r="AU88" s="95">
        <f t="shared" si="58"/>
        <v>0</v>
      </c>
      <c r="AV88" s="105"/>
      <c r="AW88" s="106"/>
      <c r="AX88" s="106"/>
      <c r="AY88" s="106"/>
      <c r="AZ88" s="106"/>
      <c r="BA88" s="118"/>
      <c r="BB88" s="119"/>
      <c r="BC88" s="110"/>
      <c r="BD88" s="105"/>
      <c r="BE88" s="110"/>
      <c r="BF88" s="105"/>
      <c r="BG88" s="106"/>
      <c r="BH88" s="106"/>
      <c r="BI88" s="106"/>
      <c r="BJ88" s="104"/>
      <c r="BK88" s="111">
        <f t="shared" si="59"/>
        <v>0</v>
      </c>
      <c r="BL88" s="106">
        <f t="shared" si="60"/>
        <v>0</v>
      </c>
      <c r="BM88" s="106">
        <f t="shared" si="61"/>
        <v>0</v>
      </c>
      <c r="BN88" s="106">
        <f t="shared" si="62"/>
        <v>0</v>
      </c>
      <c r="BO88" s="106">
        <f t="shared" si="63"/>
        <v>0</v>
      </c>
      <c r="BP88" s="112">
        <f t="shared" si="64"/>
        <v>0</v>
      </c>
      <c r="BQ88" s="113">
        <f t="shared" si="65"/>
        <v>0</v>
      </c>
      <c r="BR88" s="112">
        <f t="shared" si="66"/>
        <v>0</v>
      </c>
      <c r="BS88" s="210">
        <f t="shared" si="67"/>
        <v>0</v>
      </c>
      <c r="BT88" s="212">
        <f t="shared" si="68"/>
        <v>0</v>
      </c>
      <c r="BU88" s="213">
        <f t="shared" si="69"/>
        <v>0</v>
      </c>
      <c r="BV88" s="103">
        <f t="shared" si="70"/>
        <v>0</v>
      </c>
      <c r="BW88" s="120" t="str">
        <f t="shared" si="71"/>
        <v>POSTPONED</v>
      </c>
      <c r="BX88" s="118"/>
    </row>
    <row r="89" spans="1:76" ht="30" customHeight="1" x14ac:dyDescent="0.25">
      <c r="A89" s="99" t="s">
        <v>180</v>
      </c>
      <c r="B89" s="100" t="s">
        <v>244</v>
      </c>
      <c r="C89" s="218"/>
      <c r="D89" s="209" t="s">
        <v>81</v>
      </c>
      <c r="E89" s="103">
        <f t="shared" ref="E89:E120" si="72">IF(BV89=0,0,AU89+BV89)</f>
        <v>0</v>
      </c>
      <c r="F89" s="132"/>
      <c r="G89" s="105" t="s">
        <v>73</v>
      </c>
      <c r="H89" s="106" t="s">
        <v>91</v>
      </c>
      <c r="I89" s="106" t="s">
        <v>73</v>
      </c>
      <c r="J89" s="107" t="s">
        <v>73</v>
      </c>
      <c r="K89" s="107"/>
      <c r="L89" s="108">
        <v>9</v>
      </c>
      <c r="M89" s="108"/>
      <c r="N89" s="109" t="s">
        <v>74</v>
      </c>
      <c r="O89" s="109"/>
      <c r="P89" s="106"/>
      <c r="Q89" s="110"/>
      <c r="R89" s="111">
        <f t="shared" ref="R89:R120" si="73">IF(G89=$G$7,1,0)</f>
        <v>1</v>
      </c>
      <c r="S89" s="106">
        <f t="shared" ref="S89:S120" si="74">IF(H89=$H$7,1,IF(H89=$H$9,1,0))</f>
        <v>1</v>
      </c>
      <c r="T89" s="106">
        <f t="shared" ref="T89:T120" si="75">IF(I89=$I$7,1,0)</f>
        <v>1</v>
      </c>
      <c r="U89" s="112">
        <f t="shared" ref="U89:U120" si="76">IF(J89=$J$7,$K$7,$K$8)</f>
        <v>4</v>
      </c>
      <c r="V89" s="113">
        <f t="shared" ref="V89:V120" si="77">U89*$K$5</f>
        <v>2.2400000000000002</v>
      </c>
      <c r="W89" s="112">
        <f t="shared" ref="W89:W120" si="78">IF(L89&gt;$L$11,$M$7,IF(L89&gt;$L$15,$M$11,IF(L89&gt;$L$19,$M$15,IF(L89&gt;$L$23,$M$19,0))))</f>
        <v>2</v>
      </c>
      <c r="X89" s="113">
        <f t="shared" ref="X89:X120" si="79">W89*$M$5</f>
        <v>1.62</v>
      </c>
      <c r="Y89" s="112">
        <f t="shared" ref="Y89:Y120" si="80">IF(N89=$N$7,$O$7,IF(N89=$N$8,$O$8,$O$9))</f>
        <v>4</v>
      </c>
      <c r="Z89" s="210">
        <f t="shared" ref="Z89:Z120" si="81">Y89*$O$5</f>
        <v>2.2400000000000002</v>
      </c>
      <c r="AA89" s="103">
        <f t="shared" ref="AA89:AA120" si="82">(V89+X89+Z89)*R89*S89*T89</f>
        <v>6.1000000000000005</v>
      </c>
      <c r="AB89" s="115" t="str">
        <f t="shared" ref="AB89:AB120" si="83">IF(H89=$H$9,"NO PROVIDER",IF(H89=$H$8,"EXCLUDE","-"))</f>
        <v>NO PROVIDER</v>
      </c>
      <c r="AC89" s="105"/>
      <c r="AD89" s="106"/>
      <c r="AE89" s="110"/>
      <c r="AF89" s="105"/>
      <c r="AG89" s="110"/>
      <c r="AH89" s="105"/>
      <c r="AI89" s="110"/>
      <c r="AJ89" s="211"/>
      <c r="AK89" s="111">
        <f t="shared" ref="AK89:AK120" si="84">IF(AC89=$AC$7,1,0)</f>
        <v>0</v>
      </c>
      <c r="AL89" s="106">
        <f t="shared" ref="AL89:AL120" si="85">IF(AD89=$AD$7,1,0)</f>
        <v>0</v>
      </c>
      <c r="AM89" s="112">
        <f t="shared" ref="AM89:AM120" si="86">IF(AE89=$AE$7,4,IF(AE89=$AE$8,3,IF(AE89=$AE$9,2,IF(AE89=$AE$10,1,0))))</f>
        <v>0</v>
      </c>
      <c r="AN89" s="113">
        <f t="shared" ref="AN89:AN120" si="87">AM89*$AF$5</f>
        <v>0</v>
      </c>
      <c r="AO89" s="112">
        <f t="shared" ref="AO89:AO120" si="88">IF(AG89=$AG$7,4,IF(AG89=$AG$8,2,0))</f>
        <v>0</v>
      </c>
      <c r="AP89" s="113">
        <f t="shared" ref="AP89:AP120" si="89">AO89*$AH$5</f>
        <v>0</v>
      </c>
      <c r="AQ89" s="112">
        <f t="shared" ref="AQ89:AQ120" si="90">IF(AI89=$AI$7,4,IF(AI89=$AI$8,2,0))</f>
        <v>0</v>
      </c>
      <c r="AR89" s="114">
        <f t="shared" ref="AR89:AR120" si="91">AQ89*$AJ$5</f>
        <v>0</v>
      </c>
      <c r="AS89" s="103">
        <f t="shared" ref="AS89:AS120" si="92">(AN89+AP89+AR89)*AK89*AL89</f>
        <v>0</v>
      </c>
      <c r="AT89" s="115" t="str">
        <f t="shared" ref="AT89:AT120" si="93">IF(AS89=0,"EXLUDE","-")</f>
        <v>EXLUDE</v>
      </c>
      <c r="AU89" s="95">
        <f t="shared" ref="AU89:AU120" si="94">IF(AS89=0,0,AS89+AA89)</f>
        <v>0</v>
      </c>
      <c r="AV89" s="105"/>
      <c r="AW89" s="106"/>
      <c r="AX89" s="106"/>
      <c r="AY89" s="106"/>
      <c r="AZ89" s="106"/>
      <c r="BA89" s="118"/>
      <c r="BB89" s="119"/>
      <c r="BC89" s="110"/>
      <c r="BD89" s="105"/>
      <c r="BE89" s="110"/>
      <c r="BF89" s="105"/>
      <c r="BG89" s="106"/>
      <c r="BH89" s="106"/>
      <c r="BI89" s="106"/>
      <c r="BJ89" s="104"/>
      <c r="BK89" s="111">
        <f t="shared" ref="BK89:BK120" si="95">IF(AV89=$AV$7,1,0)</f>
        <v>0</v>
      </c>
      <c r="BL89" s="106">
        <f t="shared" ref="BL89:BL120" si="96">IF(AW89=$AW$7,1,0)</f>
        <v>0</v>
      </c>
      <c r="BM89" s="106">
        <f t="shared" ref="BM89:BM120" si="97">IF(AX89=$AX$7,1,0)</f>
        <v>0</v>
      </c>
      <c r="BN89" s="106">
        <f t="shared" ref="BN89:BN120" si="98">IF(AY89=$AY$7,1,0)</f>
        <v>0</v>
      </c>
      <c r="BO89" s="106">
        <f t="shared" ref="BO89:BO120" si="99">IF(AZ89=$AZ$7,1,0)</f>
        <v>0</v>
      </c>
      <c r="BP89" s="112">
        <f t="shared" ref="BP89:BP120" si="100">IF(BA89=$BA$7,4,IF(BA89=$BA$8,2,0))</f>
        <v>0</v>
      </c>
      <c r="BQ89" s="113">
        <f t="shared" ref="BQ89:BQ120" si="101">BP89*$BB$5</f>
        <v>0</v>
      </c>
      <c r="BR89" s="112">
        <f t="shared" ref="BR89:BR120" si="102">IF(BC89=$BC$7,4,IF(BC89=$BC$8,3,IF(BC89=$BC$9,2,IF(BC89=$BC$10,1,0))))</f>
        <v>0</v>
      </c>
      <c r="BS89" s="210">
        <f t="shared" ref="BS89:BS120" si="103">BR89*$BD$5</f>
        <v>0</v>
      </c>
      <c r="BT89" s="212">
        <f t="shared" ref="BT89:BT120" si="104">IF(BE89=$BE$7,4,IF(BE89=$BE$8,2,0))</f>
        <v>0</v>
      </c>
      <c r="BU89" s="213">
        <f t="shared" ref="BU89:BU120" si="105">BT89*$BF$5</f>
        <v>0</v>
      </c>
      <c r="BV89" s="103">
        <f t="shared" ref="BV89:BV120" si="106">(BQ89+BS89+BU89)*BK89*BL89*BM89*BN89*BO89</f>
        <v>0</v>
      </c>
      <c r="BW89" s="120" t="str">
        <f t="shared" si="71"/>
        <v>POSTPONED</v>
      </c>
      <c r="BX89" s="118"/>
    </row>
    <row r="90" spans="1:76" ht="30" customHeight="1" x14ac:dyDescent="0.25">
      <c r="A90" s="128" t="s">
        <v>210</v>
      </c>
      <c r="B90" s="129" t="s">
        <v>245</v>
      </c>
      <c r="C90" s="218"/>
      <c r="D90" s="209" t="s">
        <v>81</v>
      </c>
      <c r="E90" s="103">
        <f t="shared" si="72"/>
        <v>0</v>
      </c>
      <c r="F90" s="132"/>
      <c r="G90" s="105" t="s">
        <v>73</v>
      </c>
      <c r="H90" s="106" t="s">
        <v>91</v>
      </c>
      <c r="I90" s="106" t="s">
        <v>73</v>
      </c>
      <c r="J90" s="107" t="s">
        <v>73</v>
      </c>
      <c r="K90" s="107"/>
      <c r="L90" s="108">
        <v>8</v>
      </c>
      <c r="M90" s="108"/>
      <c r="N90" s="109" t="s">
        <v>74</v>
      </c>
      <c r="O90" s="109"/>
      <c r="P90" s="106"/>
      <c r="Q90" s="110"/>
      <c r="R90" s="111">
        <f t="shared" si="73"/>
        <v>1</v>
      </c>
      <c r="S90" s="106">
        <f t="shared" si="74"/>
        <v>1</v>
      </c>
      <c r="T90" s="106">
        <f t="shared" si="75"/>
        <v>1</v>
      </c>
      <c r="U90" s="112">
        <f t="shared" si="76"/>
        <v>4</v>
      </c>
      <c r="V90" s="113">
        <f t="shared" si="77"/>
        <v>2.2400000000000002</v>
      </c>
      <c r="W90" s="112">
        <f t="shared" si="78"/>
        <v>2</v>
      </c>
      <c r="X90" s="113">
        <f t="shared" si="79"/>
        <v>1.62</v>
      </c>
      <c r="Y90" s="112">
        <f t="shared" si="80"/>
        <v>4</v>
      </c>
      <c r="Z90" s="210">
        <f t="shared" si="81"/>
        <v>2.2400000000000002</v>
      </c>
      <c r="AA90" s="103">
        <f t="shared" si="82"/>
        <v>6.1000000000000005</v>
      </c>
      <c r="AB90" s="115" t="str">
        <f t="shared" si="83"/>
        <v>NO PROVIDER</v>
      </c>
      <c r="AC90" s="105"/>
      <c r="AD90" s="106"/>
      <c r="AE90" s="110"/>
      <c r="AF90" s="105"/>
      <c r="AG90" s="110"/>
      <c r="AH90" s="105"/>
      <c r="AI90" s="110"/>
      <c r="AJ90" s="211"/>
      <c r="AK90" s="111">
        <f t="shared" si="84"/>
        <v>0</v>
      </c>
      <c r="AL90" s="106">
        <f t="shared" si="85"/>
        <v>0</v>
      </c>
      <c r="AM90" s="112">
        <f t="shared" si="86"/>
        <v>0</v>
      </c>
      <c r="AN90" s="113">
        <f t="shared" si="87"/>
        <v>0</v>
      </c>
      <c r="AO90" s="112">
        <f t="shared" si="88"/>
        <v>0</v>
      </c>
      <c r="AP90" s="113">
        <f t="shared" si="89"/>
        <v>0</v>
      </c>
      <c r="AQ90" s="112">
        <f t="shared" si="90"/>
        <v>0</v>
      </c>
      <c r="AR90" s="114">
        <f t="shared" si="91"/>
        <v>0</v>
      </c>
      <c r="AS90" s="103">
        <f t="shared" si="92"/>
        <v>0</v>
      </c>
      <c r="AT90" s="115" t="str">
        <f t="shared" si="93"/>
        <v>EXLUDE</v>
      </c>
      <c r="AU90" s="95">
        <f t="shared" si="94"/>
        <v>0</v>
      </c>
      <c r="AV90" s="105"/>
      <c r="AW90" s="106"/>
      <c r="AX90" s="106"/>
      <c r="AY90" s="106"/>
      <c r="AZ90" s="106"/>
      <c r="BA90" s="118"/>
      <c r="BB90" s="119"/>
      <c r="BC90" s="110"/>
      <c r="BD90" s="105"/>
      <c r="BE90" s="110"/>
      <c r="BF90" s="105"/>
      <c r="BG90" s="106"/>
      <c r="BH90" s="106"/>
      <c r="BI90" s="106"/>
      <c r="BJ90" s="104"/>
      <c r="BK90" s="111">
        <f t="shared" si="95"/>
        <v>0</v>
      </c>
      <c r="BL90" s="106">
        <f t="shared" si="96"/>
        <v>0</v>
      </c>
      <c r="BM90" s="106">
        <f t="shared" si="97"/>
        <v>0</v>
      </c>
      <c r="BN90" s="106">
        <f t="shared" si="98"/>
        <v>0</v>
      </c>
      <c r="BO90" s="106">
        <f t="shared" si="99"/>
        <v>0</v>
      </c>
      <c r="BP90" s="112">
        <f t="shared" si="100"/>
        <v>0</v>
      </c>
      <c r="BQ90" s="113">
        <f t="shared" si="101"/>
        <v>0</v>
      </c>
      <c r="BR90" s="112">
        <f t="shared" si="102"/>
        <v>0</v>
      </c>
      <c r="BS90" s="210">
        <f t="shared" si="103"/>
        <v>0</v>
      </c>
      <c r="BT90" s="212">
        <f t="shared" si="104"/>
        <v>0</v>
      </c>
      <c r="BU90" s="213">
        <f t="shared" si="105"/>
        <v>0</v>
      </c>
      <c r="BV90" s="103">
        <f t="shared" si="106"/>
        <v>0</v>
      </c>
      <c r="BW90" s="120" t="str">
        <f t="shared" si="71"/>
        <v>POSTPONED</v>
      </c>
      <c r="BX90" s="118"/>
    </row>
    <row r="91" spans="1:76" ht="30" customHeight="1" x14ac:dyDescent="0.25">
      <c r="A91" s="99" t="s">
        <v>194</v>
      </c>
      <c r="B91" s="100" t="s">
        <v>216</v>
      </c>
      <c r="C91" s="208" t="s">
        <v>182</v>
      </c>
      <c r="D91" s="209" t="s">
        <v>81</v>
      </c>
      <c r="E91" s="103">
        <f t="shared" si="72"/>
        <v>0</v>
      </c>
      <c r="F91" s="132"/>
      <c r="G91" s="105" t="s">
        <v>73</v>
      </c>
      <c r="H91" s="106" t="s">
        <v>91</v>
      </c>
      <c r="I91" s="106" t="s">
        <v>73</v>
      </c>
      <c r="J91" s="107" t="s">
        <v>73</v>
      </c>
      <c r="K91" s="107"/>
      <c r="L91" s="108">
        <v>8</v>
      </c>
      <c r="M91" s="108"/>
      <c r="N91" s="109" t="s">
        <v>74</v>
      </c>
      <c r="O91" s="109"/>
      <c r="P91" s="106"/>
      <c r="Q91" s="110"/>
      <c r="R91" s="111">
        <f t="shared" si="73"/>
        <v>1</v>
      </c>
      <c r="S91" s="106">
        <f t="shared" si="74"/>
        <v>1</v>
      </c>
      <c r="T91" s="106">
        <f t="shared" si="75"/>
        <v>1</v>
      </c>
      <c r="U91" s="112">
        <f t="shared" si="76"/>
        <v>4</v>
      </c>
      <c r="V91" s="113">
        <f t="shared" si="77"/>
        <v>2.2400000000000002</v>
      </c>
      <c r="W91" s="112">
        <f t="shared" si="78"/>
        <v>2</v>
      </c>
      <c r="X91" s="113">
        <f t="shared" si="79"/>
        <v>1.62</v>
      </c>
      <c r="Y91" s="112">
        <f t="shared" si="80"/>
        <v>4</v>
      </c>
      <c r="Z91" s="210">
        <f t="shared" si="81"/>
        <v>2.2400000000000002</v>
      </c>
      <c r="AA91" s="103">
        <f t="shared" si="82"/>
        <v>6.1000000000000005</v>
      </c>
      <c r="AB91" s="115" t="str">
        <f t="shared" si="83"/>
        <v>NO PROVIDER</v>
      </c>
      <c r="AC91" s="105"/>
      <c r="AD91" s="106"/>
      <c r="AE91" s="110"/>
      <c r="AF91" s="105"/>
      <c r="AG91" s="110"/>
      <c r="AH91" s="105"/>
      <c r="AI91" s="110"/>
      <c r="AJ91" s="211"/>
      <c r="AK91" s="111">
        <f t="shared" si="84"/>
        <v>0</v>
      </c>
      <c r="AL91" s="106">
        <f t="shared" si="85"/>
        <v>0</v>
      </c>
      <c r="AM91" s="112">
        <f t="shared" si="86"/>
        <v>0</v>
      </c>
      <c r="AN91" s="113">
        <f t="shared" si="87"/>
        <v>0</v>
      </c>
      <c r="AO91" s="112">
        <f t="shared" si="88"/>
        <v>0</v>
      </c>
      <c r="AP91" s="113">
        <f t="shared" si="89"/>
        <v>0</v>
      </c>
      <c r="AQ91" s="112">
        <f t="shared" si="90"/>
        <v>0</v>
      </c>
      <c r="AR91" s="114">
        <f t="shared" si="91"/>
        <v>0</v>
      </c>
      <c r="AS91" s="103">
        <f t="shared" si="92"/>
        <v>0</v>
      </c>
      <c r="AT91" s="115" t="str">
        <f t="shared" si="93"/>
        <v>EXLUDE</v>
      </c>
      <c r="AU91" s="95">
        <f t="shared" si="94"/>
        <v>0</v>
      </c>
      <c r="AV91" s="105"/>
      <c r="AW91" s="106"/>
      <c r="AX91" s="106"/>
      <c r="AY91" s="106"/>
      <c r="AZ91" s="106"/>
      <c r="BA91" s="118"/>
      <c r="BB91" s="119"/>
      <c r="BC91" s="110"/>
      <c r="BD91" s="105"/>
      <c r="BE91" s="110"/>
      <c r="BF91" s="105"/>
      <c r="BG91" s="106"/>
      <c r="BH91" s="106"/>
      <c r="BI91" s="106"/>
      <c r="BJ91" s="104"/>
      <c r="BK91" s="111">
        <f t="shared" si="95"/>
        <v>0</v>
      </c>
      <c r="BL91" s="106">
        <f t="shared" si="96"/>
        <v>0</v>
      </c>
      <c r="BM91" s="106">
        <f t="shared" si="97"/>
        <v>0</v>
      </c>
      <c r="BN91" s="106">
        <f t="shared" si="98"/>
        <v>0</v>
      </c>
      <c r="BO91" s="106">
        <f t="shared" si="99"/>
        <v>0</v>
      </c>
      <c r="BP91" s="112">
        <f t="shared" si="100"/>
        <v>0</v>
      </c>
      <c r="BQ91" s="113">
        <f t="shared" si="101"/>
        <v>0</v>
      </c>
      <c r="BR91" s="112">
        <f t="shared" si="102"/>
        <v>0</v>
      </c>
      <c r="BS91" s="210">
        <f t="shared" si="103"/>
        <v>0</v>
      </c>
      <c r="BT91" s="212">
        <f t="shared" si="104"/>
        <v>0</v>
      </c>
      <c r="BU91" s="213">
        <f t="shared" si="105"/>
        <v>0</v>
      </c>
      <c r="BV91" s="103">
        <f t="shared" si="106"/>
        <v>0</v>
      </c>
      <c r="BW91" s="120" t="str">
        <f t="shared" si="71"/>
        <v>POSTPONED</v>
      </c>
      <c r="BX91" s="118"/>
    </row>
    <row r="92" spans="1:76" ht="30" customHeight="1" x14ac:dyDescent="0.25">
      <c r="A92" s="99" t="s">
        <v>231</v>
      </c>
      <c r="B92" s="100" t="s">
        <v>246</v>
      </c>
      <c r="C92" s="144" t="s">
        <v>182</v>
      </c>
      <c r="D92" s="209" t="s">
        <v>81</v>
      </c>
      <c r="E92" s="103">
        <f t="shared" si="72"/>
        <v>0</v>
      </c>
      <c r="F92" s="132"/>
      <c r="G92" s="105" t="s">
        <v>73</v>
      </c>
      <c r="H92" s="106" t="s">
        <v>73</v>
      </c>
      <c r="I92" s="106" t="s">
        <v>73</v>
      </c>
      <c r="J92" s="107" t="s">
        <v>73</v>
      </c>
      <c r="K92" s="107"/>
      <c r="L92" s="108">
        <v>9</v>
      </c>
      <c r="M92" s="108"/>
      <c r="N92" s="109" t="s">
        <v>74</v>
      </c>
      <c r="O92" s="109"/>
      <c r="P92" s="106"/>
      <c r="Q92" s="110"/>
      <c r="R92" s="111">
        <f t="shared" si="73"/>
        <v>1</v>
      </c>
      <c r="S92" s="106">
        <f t="shared" si="74"/>
        <v>1</v>
      </c>
      <c r="T92" s="106">
        <f t="shared" si="75"/>
        <v>1</v>
      </c>
      <c r="U92" s="112">
        <f t="shared" si="76"/>
        <v>4</v>
      </c>
      <c r="V92" s="113">
        <f t="shared" si="77"/>
        <v>2.2400000000000002</v>
      </c>
      <c r="W92" s="112">
        <f t="shared" si="78"/>
        <v>2</v>
      </c>
      <c r="X92" s="113">
        <f t="shared" si="79"/>
        <v>1.62</v>
      </c>
      <c r="Y92" s="112">
        <f t="shared" si="80"/>
        <v>4</v>
      </c>
      <c r="Z92" s="210">
        <f t="shared" si="81"/>
        <v>2.2400000000000002</v>
      </c>
      <c r="AA92" s="103">
        <f t="shared" si="82"/>
        <v>6.1000000000000005</v>
      </c>
      <c r="AB92" s="115" t="str">
        <f t="shared" si="83"/>
        <v>-</v>
      </c>
      <c r="AC92" s="105"/>
      <c r="AD92" s="106"/>
      <c r="AE92" s="110"/>
      <c r="AF92" s="105"/>
      <c r="AG92" s="110"/>
      <c r="AH92" s="105"/>
      <c r="AI92" s="110"/>
      <c r="AJ92" s="211"/>
      <c r="AK92" s="111">
        <f t="shared" si="84"/>
        <v>0</v>
      </c>
      <c r="AL92" s="106">
        <f t="shared" si="85"/>
        <v>0</v>
      </c>
      <c r="AM92" s="112">
        <f t="shared" si="86"/>
        <v>0</v>
      </c>
      <c r="AN92" s="113">
        <f t="shared" si="87"/>
        <v>0</v>
      </c>
      <c r="AO92" s="112">
        <f t="shared" si="88"/>
        <v>0</v>
      </c>
      <c r="AP92" s="113">
        <f t="shared" si="89"/>
        <v>0</v>
      </c>
      <c r="AQ92" s="112">
        <f t="shared" si="90"/>
        <v>0</v>
      </c>
      <c r="AR92" s="114">
        <f t="shared" si="91"/>
        <v>0</v>
      </c>
      <c r="AS92" s="103">
        <f t="shared" si="92"/>
        <v>0</v>
      </c>
      <c r="AT92" s="115" t="str">
        <f t="shared" si="93"/>
        <v>EXLUDE</v>
      </c>
      <c r="AU92" s="95">
        <f t="shared" si="94"/>
        <v>0</v>
      </c>
      <c r="AV92" s="105"/>
      <c r="AW92" s="106"/>
      <c r="AX92" s="106"/>
      <c r="AY92" s="106"/>
      <c r="AZ92" s="106"/>
      <c r="BA92" s="118"/>
      <c r="BB92" s="119"/>
      <c r="BC92" s="110"/>
      <c r="BD92" s="105"/>
      <c r="BE92" s="110"/>
      <c r="BF92" s="105"/>
      <c r="BG92" s="106"/>
      <c r="BH92" s="106"/>
      <c r="BI92" s="106"/>
      <c r="BJ92" s="104"/>
      <c r="BK92" s="111">
        <f t="shared" si="95"/>
        <v>0</v>
      </c>
      <c r="BL92" s="106">
        <f t="shared" si="96"/>
        <v>0</v>
      </c>
      <c r="BM92" s="106">
        <f t="shared" si="97"/>
        <v>0</v>
      </c>
      <c r="BN92" s="106">
        <f t="shared" si="98"/>
        <v>0</v>
      </c>
      <c r="BO92" s="106">
        <f t="shared" si="99"/>
        <v>0</v>
      </c>
      <c r="BP92" s="112">
        <f t="shared" si="100"/>
        <v>0</v>
      </c>
      <c r="BQ92" s="113">
        <f t="shared" si="101"/>
        <v>0</v>
      </c>
      <c r="BR92" s="112">
        <f t="shared" si="102"/>
        <v>0</v>
      </c>
      <c r="BS92" s="210">
        <f t="shared" si="103"/>
        <v>0</v>
      </c>
      <c r="BT92" s="212">
        <f t="shared" si="104"/>
        <v>0</v>
      </c>
      <c r="BU92" s="213">
        <f t="shared" si="105"/>
        <v>0</v>
      </c>
      <c r="BV92" s="103">
        <f t="shared" si="106"/>
        <v>0</v>
      </c>
      <c r="BW92" s="120" t="str">
        <f t="shared" si="71"/>
        <v>POSTPONED</v>
      </c>
      <c r="BX92" s="118"/>
    </row>
    <row r="93" spans="1:76" ht="30" customHeight="1" thickBot="1" x14ac:dyDescent="0.3">
      <c r="A93" s="219" t="s">
        <v>247</v>
      </c>
      <c r="B93" s="220" t="s">
        <v>248</v>
      </c>
      <c r="C93" s="147" t="s">
        <v>219</v>
      </c>
      <c r="D93" s="221" t="s">
        <v>81</v>
      </c>
      <c r="E93" s="162">
        <f t="shared" si="72"/>
        <v>0</v>
      </c>
      <c r="F93" s="222"/>
      <c r="G93" s="151" t="s">
        <v>73</v>
      </c>
      <c r="H93" s="152" t="s">
        <v>73</v>
      </c>
      <c r="I93" s="152" t="s">
        <v>73</v>
      </c>
      <c r="J93" s="153" t="s">
        <v>73</v>
      </c>
      <c r="K93" s="153"/>
      <c r="L93" s="154">
        <v>7</v>
      </c>
      <c r="M93" s="154"/>
      <c r="N93" s="155" t="s">
        <v>74</v>
      </c>
      <c r="O93" s="155"/>
      <c r="P93" s="152"/>
      <c r="Q93" s="156"/>
      <c r="R93" s="157">
        <f t="shared" si="73"/>
        <v>1</v>
      </c>
      <c r="S93" s="158">
        <f t="shared" si="74"/>
        <v>1</v>
      </c>
      <c r="T93" s="158">
        <f t="shared" si="75"/>
        <v>1</v>
      </c>
      <c r="U93" s="159">
        <f t="shared" si="76"/>
        <v>4</v>
      </c>
      <c r="V93" s="160">
        <f t="shared" si="77"/>
        <v>2.2400000000000002</v>
      </c>
      <c r="W93" s="159">
        <f t="shared" si="78"/>
        <v>1</v>
      </c>
      <c r="X93" s="160">
        <f t="shared" si="79"/>
        <v>0.81</v>
      </c>
      <c r="Y93" s="159">
        <f t="shared" si="80"/>
        <v>4</v>
      </c>
      <c r="Z93" s="223">
        <f t="shared" si="81"/>
        <v>2.2400000000000002</v>
      </c>
      <c r="AA93" s="162">
        <f t="shared" si="82"/>
        <v>5.2900000000000009</v>
      </c>
      <c r="AB93" s="163" t="str">
        <f t="shared" si="83"/>
        <v>-</v>
      </c>
      <c r="AC93" s="151"/>
      <c r="AD93" s="152"/>
      <c r="AE93" s="156"/>
      <c r="AF93" s="151"/>
      <c r="AG93" s="156"/>
      <c r="AH93" s="151"/>
      <c r="AI93" s="156"/>
      <c r="AJ93" s="224"/>
      <c r="AK93" s="157">
        <f t="shared" si="84"/>
        <v>0</v>
      </c>
      <c r="AL93" s="158">
        <f t="shared" si="85"/>
        <v>0</v>
      </c>
      <c r="AM93" s="159">
        <f t="shared" si="86"/>
        <v>0</v>
      </c>
      <c r="AN93" s="160">
        <f t="shared" si="87"/>
        <v>0</v>
      </c>
      <c r="AO93" s="159">
        <f t="shared" si="88"/>
        <v>0</v>
      </c>
      <c r="AP93" s="160">
        <f t="shared" si="89"/>
        <v>0</v>
      </c>
      <c r="AQ93" s="159">
        <f t="shared" si="90"/>
        <v>0</v>
      </c>
      <c r="AR93" s="161">
        <f t="shared" si="91"/>
        <v>0</v>
      </c>
      <c r="AS93" s="225">
        <f t="shared" si="92"/>
        <v>0</v>
      </c>
      <c r="AT93" s="226" t="str">
        <f t="shared" si="93"/>
        <v>EXLUDE</v>
      </c>
      <c r="AU93" s="227">
        <f t="shared" si="94"/>
        <v>0</v>
      </c>
      <c r="AV93" s="151"/>
      <c r="AW93" s="152"/>
      <c r="AX93" s="152"/>
      <c r="AY93" s="152"/>
      <c r="AZ93" s="152"/>
      <c r="BA93" s="228"/>
      <c r="BB93" s="229"/>
      <c r="BC93" s="156"/>
      <c r="BD93" s="151"/>
      <c r="BE93" s="156"/>
      <c r="BF93" s="151"/>
      <c r="BG93" s="152"/>
      <c r="BH93" s="152"/>
      <c r="BI93" s="152"/>
      <c r="BJ93" s="230"/>
      <c r="BK93" s="231">
        <f t="shared" si="95"/>
        <v>0</v>
      </c>
      <c r="BL93" s="152">
        <f t="shared" si="96"/>
        <v>0</v>
      </c>
      <c r="BM93" s="152">
        <f t="shared" si="97"/>
        <v>0</v>
      </c>
      <c r="BN93" s="152">
        <f t="shared" si="98"/>
        <v>0</v>
      </c>
      <c r="BO93" s="152">
        <f t="shared" si="99"/>
        <v>0</v>
      </c>
      <c r="BP93" s="232">
        <f t="shared" si="100"/>
        <v>0</v>
      </c>
      <c r="BQ93" s="233">
        <f t="shared" si="101"/>
        <v>0</v>
      </c>
      <c r="BR93" s="232">
        <f t="shared" si="102"/>
        <v>0</v>
      </c>
      <c r="BS93" s="234">
        <f t="shared" si="103"/>
        <v>0</v>
      </c>
      <c r="BT93" s="235">
        <f t="shared" si="104"/>
        <v>0</v>
      </c>
      <c r="BU93" s="236">
        <f t="shared" si="105"/>
        <v>0</v>
      </c>
      <c r="BV93" s="225">
        <f t="shared" si="106"/>
        <v>0</v>
      </c>
      <c r="BW93" s="237" t="str">
        <f t="shared" si="71"/>
        <v>POSTPONED</v>
      </c>
      <c r="BX93" s="228"/>
    </row>
    <row r="94" spans="1:76" ht="30" customHeight="1" x14ac:dyDescent="0.25">
      <c r="A94" s="182" t="s">
        <v>223</v>
      </c>
      <c r="B94" s="183" t="s">
        <v>249</v>
      </c>
      <c r="C94" s="238"/>
      <c r="D94" s="185" t="s">
        <v>90</v>
      </c>
      <c r="E94" s="79">
        <f t="shared" si="72"/>
        <v>0</v>
      </c>
      <c r="F94" s="239"/>
      <c r="G94" s="81" t="s">
        <v>73</v>
      </c>
      <c r="H94" s="82" t="s">
        <v>91</v>
      </c>
      <c r="I94" s="82" t="s">
        <v>73</v>
      </c>
      <c r="J94" s="83" t="s">
        <v>73</v>
      </c>
      <c r="K94" s="83"/>
      <c r="L94" s="84">
        <v>4</v>
      </c>
      <c r="M94" s="84"/>
      <c r="N94" s="85" t="s">
        <v>74</v>
      </c>
      <c r="O94" s="85"/>
      <c r="P94" s="82"/>
      <c r="Q94" s="86"/>
      <c r="R94" s="193">
        <f t="shared" si="73"/>
        <v>1</v>
      </c>
      <c r="S94" s="188">
        <f t="shared" si="74"/>
        <v>1</v>
      </c>
      <c r="T94" s="188">
        <f t="shared" si="75"/>
        <v>1</v>
      </c>
      <c r="U94" s="194">
        <f t="shared" si="76"/>
        <v>4</v>
      </c>
      <c r="V94" s="195">
        <f t="shared" si="77"/>
        <v>2.2400000000000002</v>
      </c>
      <c r="W94" s="194">
        <f t="shared" si="78"/>
        <v>1</v>
      </c>
      <c r="X94" s="195">
        <f t="shared" si="79"/>
        <v>0.81</v>
      </c>
      <c r="Y94" s="194">
        <f t="shared" si="80"/>
        <v>4</v>
      </c>
      <c r="Z94" s="196">
        <f t="shared" si="81"/>
        <v>2.2400000000000002</v>
      </c>
      <c r="AA94" s="79">
        <f t="shared" si="82"/>
        <v>5.2900000000000009</v>
      </c>
      <c r="AB94" s="197" t="str">
        <f t="shared" si="83"/>
        <v>NO PROVIDER</v>
      </c>
      <c r="AC94" s="81"/>
      <c r="AD94" s="82"/>
      <c r="AE94" s="192"/>
      <c r="AF94" s="187"/>
      <c r="AG94" s="192"/>
      <c r="AH94" s="187"/>
      <c r="AI94" s="192"/>
      <c r="AJ94" s="201"/>
      <c r="AK94" s="193">
        <f t="shared" si="84"/>
        <v>0</v>
      </c>
      <c r="AL94" s="188">
        <f t="shared" si="85"/>
        <v>0</v>
      </c>
      <c r="AM94" s="194">
        <f t="shared" si="86"/>
        <v>0</v>
      </c>
      <c r="AN94" s="195">
        <f t="shared" si="87"/>
        <v>0</v>
      </c>
      <c r="AO94" s="194">
        <f t="shared" si="88"/>
        <v>0</v>
      </c>
      <c r="AP94" s="195">
        <f t="shared" si="89"/>
        <v>0</v>
      </c>
      <c r="AQ94" s="194">
        <f t="shared" si="90"/>
        <v>0</v>
      </c>
      <c r="AR94" s="202">
        <f t="shared" si="91"/>
        <v>0</v>
      </c>
      <c r="AS94" s="79">
        <f t="shared" si="92"/>
        <v>0</v>
      </c>
      <c r="AT94" s="197" t="str">
        <f t="shared" si="93"/>
        <v>EXLUDE</v>
      </c>
      <c r="AU94" s="203">
        <f t="shared" si="94"/>
        <v>0</v>
      </c>
      <c r="AV94" s="81"/>
      <c r="AW94" s="82"/>
      <c r="AX94" s="82"/>
      <c r="AY94" s="82"/>
      <c r="AZ94" s="82"/>
      <c r="BA94" s="192"/>
      <c r="BB94" s="187"/>
      <c r="BC94" s="192"/>
      <c r="BD94" s="187"/>
      <c r="BE94" s="192"/>
      <c r="BF94" s="187"/>
      <c r="BG94" s="82"/>
      <c r="BH94" s="82"/>
      <c r="BI94" s="82"/>
      <c r="BJ94" s="240"/>
      <c r="BK94" s="193">
        <f t="shared" si="95"/>
        <v>0</v>
      </c>
      <c r="BL94" s="188">
        <f t="shared" si="96"/>
        <v>0</v>
      </c>
      <c r="BM94" s="188">
        <f t="shared" si="97"/>
        <v>0</v>
      </c>
      <c r="BN94" s="188">
        <f t="shared" si="98"/>
        <v>0</v>
      </c>
      <c r="BO94" s="188">
        <f t="shared" si="99"/>
        <v>0</v>
      </c>
      <c r="BP94" s="194">
        <f t="shared" si="100"/>
        <v>0</v>
      </c>
      <c r="BQ94" s="195">
        <f t="shared" si="101"/>
        <v>0</v>
      </c>
      <c r="BR94" s="194">
        <f t="shared" si="102"/>
        <v>0</v>
      </c>
      <c r="BS94" s="196">
        <f t="shared" si="103"/>
        <v>0</v>
      </c>
      <c r="BT94" s="205">
        <f t="shared" si="104"/>
        <v>0</v>
      </c>
      <c r="BU94" s="241">
        <f t="shared" si="105"/>
        <v>0</v>
      </c>
      <c r="BV94" s="79">
        <f t="shared" si="106"/>
        <v>0</v>
      </c>
      <c r="BW94" s="207" t="str">
        <f t="shared" si="71"/>
        <v>POSTPONED</v>
      </c>
      <c r="BX94" s="200"/>
    </row>
    <row r="95" spans="1:76" ht="30" customHeight="1" x14ac:dyDescent="0.25">
      <c r="A95" s="121" t="s">
        <v>250</v>
      </c>
      <c r="B95" s="122" t="s">
        <v>251</v>
      </c>
      <c r="C95" s="218"/>
      <c r="D95" s="209" t="s">
        <v>90</v>
      </c>
      <c r="E95" s="103">
        <f t="shared" si="72"/>
        <v>0</v>
      </c>
      <c r="F95" s="132"/>
      <c r="G95" s="105" t="s">
        <v>73</v>
      </c>
      <c r="H95" s="106" t="s">
        <v>91</v>
      </c>
      <c r="I95" s="106" t="s">
        <v>73</v>
      </c>
      <c r="J95" s="107" t="s">
        <v>73</v>
      </c>
      <c r="K95" s="107"/>
      <c r="L95" s="108">
        <v>4</v>
      </c>
      <c r="M95" s="108"/>
      <c r="N95" s="109" t="s">
        <v>74</v>
      </c>
      <c r="O95" s="109"/>
      <c r="P95" s="106"/>
      <c r="Q95" s="110"/>
      <c r="R95" s="111">
        <f t="shared" si="73"/>
        <v>1</v>
      </c>
      <c r="S95" s="106">
        <f t="shared" si="74"/>
        <v>1</v>
      </c>
      <c r="T95" s="106">
        <f t="shared" si="75"/>
        <v>1</v>
      </c>
      <c r="U95" s="112">
        <f t="shared" si="76"/>
        <v>4</v>
      </c>
      <c r="V95" s="113">
        <f t="shared" si="77"/>
        <v>2.2400000000000002</v>
      </c>
      <c r="W95" s="112">
        <f t="shared" si="78"/>
        <v>1</v>
      </c>
      <c r="X95" s="113">
        <f t="shared" si="79"/>
        <v>0.81</v>
      </c>
      <c r="Y95" s="112">
        <f t="shared" si="80"/>
        <v>4</v>
      </c>
      <c r="Z95" s="210">
        <f t="shared" si="81"/>
        <v>2.2400000000000002</v>
      </c>
      <c r="AA95" s="103">
        <f t="shared" si="82"/>
        <v>5.2900000000000009</v>
      </c>
      <c r="AB95" s="115" t="str">
        <f t="shared" si="83"/>
        <v>NO PROVIDER</v>
      </c>
      <c r="AC95" s="105"/>
      <c r="AD95" s="106"/>
      <c r="AE95" s="110"/>
      <c r="AF95" s="105"/>
      <c r="AG95" s="110"/>
      <c r="AH95" s="105"/>
      <c r="AI95" s="110"/>
      <c r="AJ95" s="211"/>
      <c r="AK95" s="111">
        <f t="shared" si="84"/>
        <v>0</v>
      </c>
      <c r="AL95" s="106">
        <f t="shared" si="85"/>
        <v>0</v>
      </c>
      <c r="AM95" s="112">
        <f t="shared" si="86"/>
        <v>0</v>
      </c>
      <c r="AN95" s="113">
        <f t="shared" si="87"/>
        <v>0</v>
      </c>
      <c r="AO95" s="112">
        <f t="shared" si="88"/>
        <v>0</v>
      </c>
      <c r="AP95" s="113">
        <f t="shared" si="89"/>
        <v>0</v>
      </c>
      <c r="AQ95" s="112">
        <f t="shared" si="90"/>
        <v>0</v>
      </c>
      <c r="AR95" s="114">
        <f t="shared" si="91"/>
        <v>0</v>
      </c>
      <c r="AS95" s="103">
        <f t="shared" si="92"/>
        <v>0</v>
      </c>
      <c r="AT95" s="115" t="str">
        <f t="shared" si="93"/>
        <v>EXLUDE</v>
      </c>
      <c r="AU95" s="95">
        <f t="shared" si="94"/>
        <v>0</v>
      </c>
      <c r="AV95" s="105"/>
      <c r="AW95" s="106"/>
      <c r="AX95" s="106"/>
      <c r="AY95" s="106"/>
      <c r="AZ95" s="106"/>
      <c r="BA95" s="110"/>
      <c r="BB95" s="105"/>
      <c r="BC95" s="110"/>
      <c r="BD95" s="105"/>
      <c r="BE95" s="110"/>
      <c r="BF95" s="105"/>
      <c r="BG95" s="106"/>
      <c r="BH95" s="106"/>
      <c r="BI95" s="106"/>
      <c r="BJ95" s="104"/>
      <c r="BK95" s="111">
        <f t="shared" si="95"/>
        <v>0</v>
      </c>
      <c r="BL95" s="106">
        <f t="shared" si="96"/>
        <v>0</v>
      </c>
      <c r="BM95" s="106">
        <f t="shared" si="97"/>
        <v>0</v>
      </c>
      <c r="BN95" s="106">
        <f t="shared" si="98"/>
        <v>0</v>
      </c>
      <c r="BO95" s="106">
        <f t="shared" si="99"/>
        <v>0</v>
      </c>
      <c r="BP95" s="112">
        <f t="shared" si="100"/>
        <v>0</v>
      </c>
      <c r="BQ95" s="113">
        <f t="shared" si="101"/>
        <v>0</v>
      </c>
      <c r="BR95" s="112">
        <f t="shared" si="102"/>
        <v>0</v>
      </c>
      <c r="BS95" s="210">
        <f t="shared" si="103"/>
        <v>0</v>
      </c>
      <c r="BT95" s="212">
        <f t="shared" si="104"/>
        <v>0</v>
      </c>
      <c r="BU95" s="242">
        <f t="shared" si="105"/>
        <v>0</v>
      </c>
      <c r="BV95" s="103">
        <f t="shared" si="106"/>
        <v>0</v>
      </c>
      <c r="BW95" s="120" t="str">
        <f t="shared" si="71"/>
        <v>POSTPONED</v>
      </c>
      <c r="BX95" s="118"/>
    </row>
    <row r="96" spans="1:76" ht="30" customHeight="1" x14ac:dyDescent="0.25">
      <c r="A96" s="243" t="s">
        <v>252</v>
      </c>
      <c r="B96" s="244" t="s">
        <v>253</v>
      </c>
      <c r="C96" s="218"/>
      <c r="D96" s="209" t="s">
        <v>90</v>
      </c>
      <c r="E96" s="103">
        <f t="shared" si="72"/>
        <v>0</v>
      </c>
      <c r="F96" s="132"/>
      <c r="G96" s="105" t="s">
        <v>73</v>
      </c>
      <c r="H96" s="106" t="s">
        <v>91</v>
      </c>
      <c r="I96" s="106" t="s">
        <v>73</v>
      </c>
      <c r="J96" s="107" t="s">
        <v>73</v>
      </c>
      <c r="K96" s="107"/>
      <c r="L96" s="108">
        <v>4</v>
      </c>
      <c r="M96" s="108"/>
      <c r="N96" s="109" t="s">
        <v>74</v>
      </c>
      <c r="O96" s="109"/>
      <c r="P96" s="106"/>
      <c r="Q96" s="110"/>
      <c r="R96" s="111">
        <f t="shared" si="73"/>
        <v>1</v>
      </c>
      <c r="S96" s="106">
        <f t="shared" si="74"/>
        <v>1</v>
      </c>
      <c r="T96" s="106">
        <f t="shared" si="75"/>
        <v>1</v>
      </c>
      <c r="U96" s="112">
        <f t="shared" si="76"/>
        <v>4</v>
      </c>
      <c r="V96" s="113">
        <f t="shared" si="77"/>
        <v>2.2400000000000002</v>
      </c>
      <c r="W96" s="112">
        <f t="shared" si="78"/>
        <v>1</v>
      </c>
      <c r="X96" s="113">
        <f t="shared" si="79"/>
        <v>0.81</v>
      </c>
      <c r="Y96" s="112">
        <f t="shared" si="80"/>
        <v>4</v>
      </c>
      <c r="Z96" s="210">
        <f t="shared" si="81"/>
        <v>2.2400000000000002</v>
      </c>
      <c r="AA96" s="103">
        <f t="shared" si="82"/>
        <v>5.2900000000000009</v>
      </c>
      <c r="AB96" s="115" t="str">
        <f t="shared" si="83"/>
        <v>NO PROVIDER</v>
      </c>
      <c r="AC96" s="105"/>
      <c r="AD96" s="106"/>
      <c r="AE96" s="110"/>
      <c r="AF96" s="105"/>
      <c r="AG96" s="110"/>
      <c r="AH96" s="105"/>
      <c r="AI96" s="110"/>
      <c r="AJ96" s="211"/>
      <c r="AK96" s="111">
        <f t="shared" si="84"/>
        <v>0</v>
      </c>
      <c r="AL96" s="106">
        <f t="shared" si="85"/>
        <v>0</v>
      </c>
      <c r="AM96" s="112">
        <f t="shared" si="86"/>
        <v>0</v>
      </c>
      <c r="AN96" s="113">
        <f t="shared" si="87"/>
        <v>0</v>
      </c>
      <c r="AO96" s="112">
        <f t="shared" si="88"/>
        <v>0</v>
      </c>
      <c r="AP96" s="113">
        <f t="shared" si="89"/>
        <v>0</v>
      </c>
      <c r="AQ96" s="112">
        <f t="shared" si="90"/>
        <v>0</v>
      </c>
      <c r="AR96" s="114">
        <f t="shared" si="91"/>
        <v>0</v>
      </c>
      <c r="AS96" s="103">
        <f t="shared" si="92"/>
        <v>0</v>
      </c>
      <c r="AT96" s="115" t="str">
        <f t="shared" si="93"/>
        <v>EXLUDE</v>
      </c>
      <c r="AU96" s="95">
        <f t="shared" si="94"/>
        <v>0</v>
      </c>
      <c r="AV96" s="105"/>
      <c r="AW96" s="106"/>
      <c r="AX96" s="106"/>
      <c r="AY96" s="106"/>
      <c r="AZ96" s="106"/>
      <c r="BA96" s="110"/>
      <c r="BB96" s="105"/>
      <c r="BC96" s="110"/>
      <c r="BD96" s="105"/>
      <c r="BE96" s="110"/>
      <c r="BF96" s="105"/>
      <c r="BG96" s="106"/>
      <c r="BH96" s="106"/>
      <c r="BI96" s="106"/>
      <c r="BJ96" s="104"/>
      <c r="BK96" s="111">
        <f t="shared" si="95"/>
        <v>0</v>
      </c>
      <c r="BL96" s="106">
        <f t="shared" si="96"/>
        <v>0</v>
      </c>
      <c r="BM96" s="106">
        <f t="shared" si="97"/>
        <v>0</v>
      </c>
      <c r="BN96" s="106">
        <f t="shared" si="98"/>
        <v>0</v>
      </c>
      <c r="BO96" s="106">
        <f t="shared" si="99"/>
        <v>0</v>
      </c>
      <c r="BP96" s="112">
        <f t="shared" si="100"/>
        <v>0</v>
      </c>
      <c r="BQ96" s="113">
        <f t="shared" si="101"/>
        <v>0</v>
      </c>
      <c r="BR96" s="112">
        <f t="shared" si="102"/>
        <v>0</v>
      </c>
      <c r="BS96" s="210">
        <f t="shared" si="103"/>
        <v>0</v>
      </c>
      <c r="BT96" s="212">
        <f t="shared" si="104"/>
        <v>0</v>
      </c>
      <c r="BU96" s="242">
        <f t="shared" si="105"/>
        <v>0</v>
      </c>
      <c r="BV96" s="103">
        <f t="shared" si="106"/>
        <v>0</v>
      </c>
      <c r="BW96" s="120" t="str">
        <f t="shared" si="71"/>
        <v>POSTPONED</v>
      </c>
      <c r="BX96" s="118"/>
    </row>
    <row r="97" spans="1:76" ht="30" customHeight="1" x14ac:dyDescent="0.25">
      <c r="A97" s="126" t="s">
        <v>247</v>
      </c>
      <c r="B97" s="127" t="s">
        <v>247</v>
      </c>
      <c r="C97" s="208" t="s">
        <v>254</v>
      </c>
      <c r="D97" s="209" t="s">
        <v>90</v>
      </c>
      <c r="E97" s="103">
        <f t="shared" si="72"/>
        <v>0</v>
      </c>
      <c r="F97" s="132"/>
      <c r="G97" s="105" t="s">
        <v>73</v>
      </c>
      <c r="H97" s="106" t="s">
        <v>91</v>
      </c>
      <c r="I97" s="106" t="s">
        <v>73</v>
      </c>
      <c r="J97" s="107" t="s">
        <v>73</v>
      </c>
      <c r="K97" s="107"/>
      <c r="L97" s="108">
        <v>7</v>
      </c>
      <c r="M97" s="108"/>
      <c r="N97" s="109" t="s">
        <v>74</v>
      </c>
      <c r="O97" s="109"/>
      <c r="P97" s="106"/>
      <c r="Q97" s="110"/>
      <c r="R97" s="111">
        <f t="shared" si="73"/>
        <v>1</v>
      </c>
      <c r="S97" s="106">
        <f t="shared" si="74"/>
        <v>1</v>
      </c>
      <c r="T97" s="106">
        <f t="shared" si="75"/>
        <v>1</v>
      </c>
      <c r="U97" s="112">
        <f t="shared" si="76"/>
        <v>4</v>
      </c>
      <c r="V97" s="113">
        <f t="shared" si="77"/>
        <v>2.2400000000000002</v>
      </c>
      <c r="W97" s="112">
        <f t="shared" si="78"/>
        <v>1</v>
      </c>
      <c r="X97" s="113">
        <f t="shared" si="79"/>
        <v>0.81</v>
      </c>
      <c r="Y97" s="112">
        <f t="shared" si="80"/>
        <v>4</v>
      </c>
      <c r="Z97" s="210">
        <f t="shared" si="81"/>
        <v>2.2400000000000002</v>
      </c>
      <c r="AA97" s="103">
        <f t="shared" si="82"/>
        <v>5.2900000000000009</v>
      </c>
      <c r="AB97" s="115" t="str">
        <f t="shared" si="83"/>
        <v>NO PROVIDER</v>
      </c>
      <c r="AC97" s="105"/>
      <c r="AD97" s="106"/>
      <c r="AE97" s="110"/>
      <c r="AF97" s="105"/>
      <c r="AG97" s="110"/>
      <c r="AH97" s="105"/>
      <c r="AI97" s="110"/>
      <c r="AJ97" s="211"/>
      <c r="AK97" s="111">
        <f t="shared" si="84"/>
        <v>0</v>
      </c>
      <c r="AL97" s="106">
        <f t="shared" si="85"/>
        <v>0</v>
      </c>
      <c r="AM97" s="112">
        <f t="shared" si="86"/>
        <v>0</v>
      </c>
      <c r="AN97" s="113">
        <f t="shared" si="87"/>
        <v>0</v>
      </c>
      <c r="AO97" s="112">
        <f t="shared" si="88"/>
        <v>0</v>
      </c>
      <c r="AP97" s="113">
        <f t="shared" si="89"/>
        <v>0</v>
      </c>
      <c r="AQ97" s="112">
        <f t="shared" si="90"/>
        <v>0</v>
      </c>
      <c r="AR97" s="114">
        <f t="shared" si="91"/>
        <v>0</v>
      </c>
      <c r="AS97" s="103">
        <f t="shared" si="92"/>
        <v>0</v>
      </c>
      <c r="AT97" s="115" t="str">
        <f t="shared" si="93"/>
        <v>EXLUDE</v>
      </c>
      <c r="AU97" s="95">
        <f t="shared" si="94"/>
        <v>0</v>
      </c>
      <c r="AV97" s="105"/>
      <c r="AW97" s="106"/>
      <c r="AX97" s="106"/>
      <c r="AY97" s="106"/>
      <c r="AZ97" s="106"/>
      <c r="BA97" s="110"/>
      <c r="BB97" s="105"/>
      <c r="BC97" s="110"/>
      <c r="BD97" s="105"/>
      <c r="BE97" s="110"/>
      <c r="BF97" s="105"/>
      <c r="BG97" s="106"/>
      <c r="BH97" s="106"/>
      <c r="BI97" s="106"/>
      <c r="BJ97" s="104"/>
      <c r="BK97" s="111">
        <f t="shared" si="95"/>
        <v>0</v>
      </c>
      <c r="BL97" s="106">
        <f t="shared" si="96"/>
        <v>0</v>
      </c>
      <c r="BM97" s="106">
        <f t="shared" si="97"/>
        <v>0</v>
      </c>
      <c r="BN97" s="106">
        <f t="shared" si="98"/>
        <v>0</v>
      </c>
      <c r="BO97" s="106">
        <f t="shared" si="99"/>
        <v>0</v>
      </c>
      <c r="BP97" s="112">
        <f t="shared" si="100"/>
        <v>0</v>
      </c>
      <c r="BQ97" s="113">
        <f t="shared" si="101"/>
        <v>0</v>
      </c>
      <c r="BR97" s="112">
        <f t="shared" si="102"/>
        <v>0</v>
      </c>
      <c r="BS97" s="210">
        <f t="shared" si="103"/>
        <v>0</v>
      </c>
      <c r="BT97" s="212">
        <f t="shared" si="104"/>
        <v>0</v>
      </c>
      <c r="BU97" s="242">
        <f t="shared" si="105"/>
        <v>0</v>
      </c>
      <c r="BV97" s="103">
        <f t="shared" si="106"/>
        <v>0</v>
      </c>
      <c r="BW97" s="120" t="str">
        <f t="shared" si="71"/>
        <v>POSTPONED</v>
      </c>
      <c r="BX97" s="118"/>
    </row>
    <row r="98" spans="1:76" ht="30" customHeight="1" x14ac:dyDescent="0.25">
      <c r="A98" s="99" t="s">
        <v>194</v>
      </c>
      <c r="B98" s="100" t="s">
        <v>216</v>
      </c>
      <c r="C98" s="208" t="s">
        <v>179</v>
      </c>
      <c r="D98" s="209" t="s">
        <v>90</v>
      </c>
      <c r="E98" s="103">
        <f t="shared" si="72"/>
        <v>0</v>
      </c>
      <c r="F98" s="132"/>
      <c r="G98" s="105" t="s">
        <v>73</v>
      </c>
      <c r="H98" s="106" t="s">
        <v>91</v>
      </c>
      <c r="I98" s="106" t="s">
        <v>73</v>
      </c>
      <c r="J98" s="107" t="s">
        <v>73</v>
      </c>
      <c r="K98" s="107"/>
      <c r="L98" s="108">
        <v>7</v>
      </c>
      <c r="M98" s="108"/>
      <c r="N98" s="109" t="s">
        <v>74</v>
      </c>
      <c r="O98" s="109"/>
      <c r="P98" s="106"/>
      <c r="Q98" s="110"/>
      <c r="R98" s="111">
        <f t="shared" si="73"/>
        <v>1</v>
      </c>
      <c r="S98" s="106">
        <f t="shared" si="74"/>
        <v>1</v>
      </c>
      <c r="T98" s="106">
        <f t="shared" si="75"/>
        <v>1</v>
      </c>
      <c r="U98" s="112">
        <f t="shared" si="76"/>
        <v>4</v>
      </c>
      <c r="V98" s="113">
        <f t="shared" si="77"/>
        <v>2.2400000000000002</v>
      </c>
      <c r="W98" s="112">
        <f t="shared" si="78"/>
        <v>1</v>
      </c>
      <c r="X98" s="113">
        <f t="shared" si="79"/>
        <v>0.81</v>
      </c>
      <c r="Y98" s="112">
        <f t="shared" si="80"/>
        <v>4</v>
      </c>
      <c r="Z98" s="210">
        <f t="shared" si="81"/>
        <v>2.2400000000000002</v>
      </c>
      <c r="AA98" s="103">
        <f t="shared" si="82"/>
        <v>5.2900000000000009</v>
      </c>
      <c r="AB98" s="115" t="str">
        <f t="shared" si="83"/>
        <v>NO PROVIDER</v>
      </c>
      <c r="AC98" s="105"/>
      <c r="AD98" s="106"/>
      <c r="AE98" s="110"/>
      <c r="AF98" s="105"/>
      <c r="AG98" s="110"/>
      <c r="AH98" s="105"/>
      <c r="AI98" s="110"/>
      <c r="AJ98" s="211"/>
      <c r="AK98" s="111">
        <f t="shared" si="84"/>
        <v>0</v>
      </c>
      <c r="AL98" s="106">
        <f t="shared" si="85"/>
        <v>0</v>
      </c>
      <c r="AM98" s="112">
        <f t="shared" si="86"/>
        <v>0</v>
      </c>
      <c r="AN98" s="113">
        <f t="shared" si="87"/>
        <v>0</v>
      </c>
      <c r="AO98" s="112">
        <f t="shared" si="88"/>
        <v>0</v>
      </c>
      <c r="AP98" s="113">
        <f t="shared" si="89"/>
        <v>0</v>
      </c>
      <c r="AQ98" s="112">
        <f t="shared" si="90"/>
        <v>0</v>
      </c>
      <c r="AR98" s="114">
        <f t="shared" si="91"/>
        <v>0</v>
      </c>
      <c r="AS98" s="103">
        <f t="shared" si="92"/>
        <v>0</v>
      </c>
      <c r="AT98" s="115" t="str">
        <f t="shared" si="93"/>
        <v>EXLUDE</v>
      </c>
      <c r="AU98" s="95">
        <f t="shared" si="94"/>
        <v>0</v>
      </c>
      <c r="AV98" s="105"/>
      <c r="AW98" s="106"/>
      <c r="AX98" s="106"/>
      <c r="AY98" s="106"/>
      <c r="AZ98" s="106"/>
      <c r="BA98" s="110"/>
      <c r="BB98" s="105"/>
      <c r="BC98" s="110"/>
      <c r="BD98" s="105"/>
      <c r="BE98" s="110"/>
      <c r="BF98" s="105"/>
      <c r="BG98" s="106"/>
      <c r="BH98" s="106"/>
      <c r="BI98" s="106"/>
      <c r="BJ98" s="104"/>
      <c r="BK98" s="111">
        <f t="shared" si="95"/>
        <v>0</v>
      </c>
      <c r="BL98" s="106">
        <f t="shared" si="96"/>
        <v>0</v>
      </c>
      <c r="BM98" s="106">
        <f t="shared" si="97"/>
        <v>0</v>
      </c>
      <c r="BN98" s="106">
        <f t="shared" si="98"/>
        <v>0</v>
      </c>
      <c r="BO98" s="106">
        <f t="shared" si="99"/>
        <v>0</v>
      </c>
      <c r="BP98" s="112">
        <f t="shared" si="100"/>
        <v>0</v>
      </c>
      <c r="BQ98" s="113">
        <f t="shared" si="101"/>
        <v>0</v>
      </c>
      <c r="BR98" s="112">
        <f t="shared" si="102"/>
        <v>0</v>
      </c>
      <c r="BS98" s="210">
        <f t="shared" si="103"/>
        <v>0</v>
      </c>
      <c r="BT98" s="212">
        <f t="shared" si="104"/>
        <v>0</v>
      </c>
      <c r="BU98" s="242">
        <f t="shared" si="105"/>
        <v>0</v>
      </c>
      <c r="BV98" s="103">
        <f t="shared" si="106"/>
        <v>0</v>
      </c>
      <c r="BW98" s="120" t="str">
        <f t="shared" ref="BW98:BW129" si="107">IF(BV98=0,"POSTPONED","-")</f>
        <v>POSTPONED</v>
      </c>
      <c r="BX98" s="118"/>
    </row>
    <row r="99" spans="1:76" ht="30" customHeight="1" x14ac:dyDescent="0.25">
      <c r="A99" s="99" t="s">
        <v>255</v>
      </c>
      <c r="B99" s="100" t="s">
        <v>256</v>
      </c>
      <c r="C99" s="218"/>
      <c r="D99" s="209" t="s">
        <v>90</v>
      </c>
      <c r="E99" s="103">
        <f t="shared" si="72"/>
        <v>0</v>
      </c>
      <c r="F99" s="132"/>
      <c r="G99" s="105" t="s">
        <v>73</v>
      </c>
      <c r="H99" s="106" t="s">
        <v>91</v>
      </c>
      <c r="I99" s="106" t="s">
        <v>73</v>
      </c>
      <c r="J99" s="107" t="s">
        <v>73</v>
      </c>
      <c r="K99" s="107"/>
      <c r="L99" s="108">
        <v>6</v>
      </c>
      <c r="M99" s="108"/>
      <c r="N99" s="109" t="s">
        <v>74</v>
      </c>
      <c r="O99" s="109"/>
      <c r="P99" s="106"/>
      <c r="Q99" s="110"/>
      <c r="R99" s="111">
        <f t="shared" si="73"/>
        <v>1</v>
      </c>
      <c r="S99" s="106">
        <f t="shared" si="74"/>
        <v>1</v>
      </c>
      <c r="T99" s="106">
        <f t="shared" si="75"/>
        <v>1</v>
      </c>
      <c r="U99" s="112">
        <f t="shared" si="76"/>
        <v>4</v>
      </c>
      <c r="V99" s="113">
        <f t="shared" si="77"/>
        <v>2.2400000000000002</v>
      </c>
      <c r="W99" s="112">
        <f t="shared" si="78"/>
        <v>1</v>
      </c>
      <c r="X99" s="113">
        <f t="shared" si="79"/>
        <v>0.81</v>
      </c>
      <c r="Y99" s="112">
        <f t="shared" si="80"/>
        <v>4</v>
      </c>
      <c r="Z99" s="210">
        <f t="shared" si="81"/>
        <v>2.2400000000000002</v>
      </c>
      <c r="AA99" s="103">
        <f t="shared" si="82"/>
        <v>5.2900000000000009</v>
      </c>
      <c r="AB99" s="115" t="str">
        <f t="shared" si="83"/>
        <v>NO PROVIDER</v>
      </c>
      <c r="AC99" s="105"/>
      <c r="AD99" s="106"/>
      <c r="AE99" s="110"/>
      <c r="AF99" s="105"/>
      <c r="AG99" s="110"/>
      <c r="AH99" s="105"/>
      <c r="AI99" s="110"/>
      <c r="AJ99" s="211"/>
      <c r="AK99" s="111">
        <f t="shared" si="84"/>
        <v>0</v>
      </c>
      <c r="AL99" s="106">
        <f t="shared" si="85"/>
        <v>0</v>
      </c>
      <c r="AM99" s="112">
        <f t="shared" si="86"/>
        <v>0</v>
      </c>
      <c r="AN99" s="113">
        <f t="shared" si="87"/>
        <v>0</v>
      </c>
      <c r="AO99" s="112">
        <f t="shared" si="88"/>
        <v>0</v>
      </c>
      <c r="AP99" s="113">
        <f t="shared" si="89"/>
        <v>0</v>
      </c>
      <c r="AQ99" s="112">
        <f t="shared" si="90"/>
        <v>0</v>
      </c>
      <c r="AR99" s="114">
        <f t="shared" si="91"/>
        <v>0</v>
      </c>
      <c r="AS99" s="103">
        <f t="shared" si="92"/>
        <v>0</v>
      </c>
      <c r="AT99" s="115" t="str">
        <f t="shared" si="93"/>
        <v>EXLUDE</v>
      </c>
      <c r="AU99" s="95">
        <f t="shared" si="94"/>
        <v>0</v>
      </c>
      <c r="AV99" s="105"/>
      <c r="AW99" s="106"/>
      <c r="AX99" s="106"/>
      <c r="AY99" s="106"/>
      <c r="AZ99" s="106"/>
      <c r="BA99" s="110"/>
      <c r="BB99" s="105"/>
      <c r="BC99" s="110"/>
      <c r="BD99" s="105"/>
      <c r="BE99" s="110"/>
      <c r="BF99" s="105"/>
      <c r="BG99" s="106"/>
      <c r="BH99" s="106"/>
      <c r="BI99" s="106"/>
      <c r="BJ99" s="104"/>
      <c r="BK99" s="111">
        <f t="shared" si="95"/>
        <v>0</v>
      </c>
      <c r="BL99" s="106">
        <f t="shared" si="96"/>
        <v>0</v>
      </c>
      <c r="BM99" s="106">
        <f t="shared" si="97"/>
        <v>0</v>
      </c>
      <c r="BN99" s="106">
        <f t="shared" si="98"/>
        <v>0</v>
      </c>
      <c r="BO99" s="106">
        <f t="shared" si="99"/>
        <v>0</v>
      </c>
      <c r="BP99" s="112">
        <f t="shared" si="100"/>
        <v>0</v>
      </c>
      <c r="BQ99" s="113">
        <f t="shared" si="101"/>
        <v>0</v>
      </c>
      <c r="BR99" s="112">
        <f t="shared" si="102"/>
        <v>0</v>
      </c>
      <c r="BS99" s="210">
        <f t="shared" si="103"/>
        <v>0</v>
      </c>
      <c r="BT99" s="212">
        <f t="shared" si="104"/>
        <v>0</v>
      </c>
      <c r="BU99" s="242">
        <f t="shared" si="105"/>
        <v>0</v>
      </c>
      <c r="BV99" s="103">
        <f t="shared" si="106"/>
        <v>0</v>
      </c>
      <c r="BW99" s="120" t="str">
        <f t="shared" si="107"/>
        <v>POSTPONED</v>
      </c>
      <c r="BX99" s="118"/>
    </row>
    <row r="100" spans="1:76" ht="30" customHeight="1" x14ac:dyDescent="0.25">
      <c r="A100" s="99" t="s">
        <v>255</v>
      </c>
      <c r="B100" s="100" t="s">
        <v>257</v>
      </c>
      <c r="C100" s="208" t="s">
        <v>179</v>
      </c>
      <c r="D100" s="209" t="s">
        <v>90</v>
      </c>
      <c r="E100" s="103">
        <f t="shared" si="72"/>
        <v>0</v>
      </c>
      <c r="F100" s="132"/>
      <c r="G100" s="105" t="s">
        <v>73</v>
      </c>
      <c r="H100" s="106" t="s">
        <v>91</v>
      </c>
      <c r="I100" s="106" t="s">
        <v>73</v>
      </c>
      <c r="J100" s="107" t="s">
        <v>73</v>
      </c>
      <c r="K100" s="107"/>
      <c r="L100" s="108">
        <v>6</v>
      </c>
      <c r="M100" s="108"/>
      <c r="N100" s="109" t="s">
        <v>74</v>
      </c>
      <c r="O100" s="109"/>
      <c r="P100" s="106"/>
      <c r="Q100" s="110"/>
      <c r="R100" s="111">
        <f t="shared" si="73"/>
        <v>1</v>
      </c>
      <c r="S100" s="106">
        <f t="shared" si="74"/>
        <v>1</v>
      </c>
      <c r="T100" s="106">
        <f t="shared" si="75"/>
        <v>1</v>
      </c>
      <c r="U100" s="112">
        <f t="shared" si="76"/>
        <v>4</v>
      </c>
      <c r="V100" s="113">
        <f t="shared" si="77"/>
        <v>2.2400000000000002</v>
      </c>
      <c r="W100" s="112">
        <f t="shared" si="78"/>
        <v>1</v>
      </c>
      <c r="X100" s="113">
        <f t="shared" si="79"/>
        <v>0.81</v>
      </c>
      <c r="Y100" s="112">
        <f t="shared" si="80"/>
        <v>4</v>
      </c>
      <c r="Z100" s="210">
        <f t="shared" si="81"/>
        <v>2.2400000000000002</v>
      </c>
      <c r="AA100" s="103">
        <f t="shared" si="82"/>
        <v>5.2900000000000009</v>
      </c>
      <c r="AB100" s="115" t="str">
        <f t="shared" si="83"/>
        <v>NO PROVIDER</v>
      </c>
      <c r="AC100" s="105"/>
      <c r="AD100" s="106"/>
      <c r="AE100" s="110"/>
      <c r="AF100" s="105"/>
      <c r="AG100" s="110"/>
      <c r="AH100" s="105"/>
      <c r="AI100" s="110"/>
      <c r="AJ100" s="211"/>
      <c r="AK100" s="111">
        <f t="shared" si="84"/>
        <v>0</v>
      </c>
      <c r="AL100" s="106">
        <f t="shared" si="85"/>
        <v>0</v>
      </c>
      <c r="AM100" s="112">
        <f t="shared" si="86"/>
        <v>0</v>
      </c>
      <c r="AN100" s="113">
        <f t="shared" si="87"/>
        <v>0</v>
      </c>
      <c r="AO100" s="112">
        <f t="shared" si="88"/>
        <v>0</v>
      </c>
      <c r="AP100" s="113">
        <f t="shared" si="89"/>
        <v>0</v>
      </c>
      <c r="AQ100" s="112">
        <f t="shared" si="90"/>
        <v>0</v>
      </c>
      <c r="AR100" s="114">
        <f t="shared" si="91"/>
        <v>0</v>
      </c>
      <c r="AS100" s="103">
        <f t="shared" si="92"/>
        <v>0</v>
      </c>
      <c r="AT100" s="115" t="str">
        <f t="shared" si="93"/>
        <v>EXLUDE</v>
      </c>
      <c r="AU100" s="95">
        <f t="shared" si="94"/>
        <v>0</v>
      </c>
      <c r="AV100" s="105"/>
      <c r="AW100" s="106"/>
      <c r="AX100" s="106"/>
      <c r="AY100" s="106"/>
      <c r="AZ100" s="106"/>
      <c r="BA100" s="110"/>
      <c r="BB100" s="105"/>
      <c r="BC100" s="110"/>
      <c r="BD100" s="105"/>
      <c r="BE100" s="110"/>
      <c r="BF100" s="105"/>
      <c r="BG100" s="106"/>
      <c r="BH100" s="106"/>
      <c r="BI100" s="106"/>
      <c r="BJ100" s="104"/>
      <c r="BK100" s="111">
        <f t="shared" si="95"/>
        <v>0</v>
      </c>
      <c r="BL100" s="106">
        <f t="shared" si="96"/>
        <v>0</v>
      </c>
      <c r="BM100" s="106">
        <f t="shared" si="97"/>
        <v>0</v>
      </c>
      <c r="BN100" s="106">
        <f t="shared" si="98"/>
        <v>0</v>
      </c>
      <c r="BO100" s="106">
        <f t="shared" si="99"/>
        <v>0</v>
      </c>
      <c r="BP100" s="112">
        <f t="shared" si="100"/>
        <v>0</v>
      </c>
      <c r="BQ100" s="113">
        <f t="shared" si="101"/>
        <v>0</v>
      </c>
      <c r="BR100" s="112">
        <f t="shared" si="102"/>
        <v>0</v>
      </c>
      <c r="BS100" s="210">
        <f t="shared" si="103"/>
        <v>0</v>
      </c>
      <c r="BT100" s="212">
        <f t="shared" si="104"/>
        <v>0</v>
      </c>
      <c r="BU100" s="242">
        <f t="shared" si="105"/>
        <v>0</v>
      </c>
      <c r="BV100" s="103">
        <f t="shared" si="106"/>
        <v>0</v>
      </c>
      <c r="BW100" s="120" t="str">
        <f t="shared" si="107"/>
        <v>POSTPONED</v>
      </c>
      <c r="BX100" s="118"/>
    </row>
    <row r="101" spans="1:76" ht="30" customHeight="1" x14ac:dyDescent="0.25">
      <c r="A101" s="99" t="s">
        <v>241</v>
      </c>
      <c r="B101" s="100" t="s">
        <v>258</v>
      </c>
      <c r="C101" s="218"/>
      <c r="D101" s="209" t="s">
        <v>90</v>
      </c>
      <c r="E101" s="103">
        <f t="shared" si="72"/>
        <v>0</v>
      </c>
      <c r="F101" s="132"/>
      <c r="G101" s="105" t="s">
        <v>73</v>
      </c>
      <c r="H101" s="106" t="s">
        <v>91</v>
      </c>
      <c r="I101" s="106" t="s">
        <v>73</v>
      </c>
      <c r="J101" s="107" t="s">
        <v>73</v>
      </c>
      <c r="K101" s="107"/>
      <c r="L101" s="108">
        <v>6</v>
      </c>
      <c r="M101" s="108"/>
      <c r="N101" s="109" t="s">
        <v>74</v>
      </c>
      <c r="O101" s="109"/>
      <c r="P101" s="106"/>
      <c r="Q101" s="110"/>
      <c r="R101" s="111">
        <f t="shared" si="73"/>
        <v>1</v>
      </c>
      <c r="S101" s="106">
        <f t="shared" si="74"/>
        <v>1</v>
      </c>
      <c r="T101" s="106">
        <f t="shared" si="75"/>
        <v>1</v>
      </c>
      <c r="U101" s="112">
        <f t="shared" si="76"/>
        <v>4</v>
      </c>
      <c r="V101" s="113">
        <f t="shared" si="77"/>
        <v>2.2400000000000002</v>
      </c>
      <c r="W101" s="112">
        <f t="shared" si="78"/>
        <v>1</v>
      </c>
      <c r="X101" s="113">
        <f t="shared" si="79"/>
        <v>0.81</v>
      </c>
      <c r="Y101" s="112">
        <f t="shared" si="80"/>
        <v>4</v>
      </c>
      <c r="Z101" s="210">
        <f t="shared" si="81"/>
        <v>2.2400000000000002</v>
      </c>
      <c r="AA101" s="103">
        <f t="shared" si="82"/>
        <v>5.2900000000000009</v>
      </c>
      <c r="AB101" s="115" t="str">
        <f t="shared" si="83"/>
        <v>NO PROVIDER</v>
      </c>
      <c r="AC101" s="105"/>
      <c r="AD101" s="106"/>
      <c r="AE101" s="110"/>
      <c r="AF101" s="105"/>
      <c r="AG101" s="110"/>
      <c r="AH101" s="105"/>
      <c r="AI101" s="110"/>
      <c r="AJ101" s="211"/>
      <c r="AK101" s="111">
        <f t="shared" si="84"/>
        <v>0</v>
      </c>
      <c r="AL101" s="106">
        <f t="shared" si="85"/>
        <v>0</v>
      </c>
      <c r="AM101" s="112">
        <f t="shared" si="86"/>
        <v>0</v>
      </c>
      <c r="AN101" s="113">
        <f t="shared" si="87"/>
        <v>0</v>
      </c>
      <c r="AO101" s="112">
        <f t="shared" si="88"/>
        <v>0</v>
      </c>
      <c r="AP101" s="113">
        <f t="shared" si="89"/>
        <v>0</v>
      </c>
      <c r="AQ101" s="112">
        <f t="shared" si="90"/>
        <v>0</v>
      </c>
      <c r="AR101" s="114">
        <f t="shared" si="91"/>
        <v>0</v>
      </c>
      <c r="AS101" s="103">
        <f t="shared" si="92"/>
        <v>0</v>
      </c>
      <c r="AT101" s="115" t="str">
        <f t="shared" si="93"/>
        <v>EXLUDE</v>
      </c>
      <c r="AU101" s="95">
        <f t="shared" si="94"/>
        <v>0</v>
      </c>
      <c r="AV101" s="105"/>
      <c r="AW101" s="106"/>
      <c r="AX101" s="106"/>
      <c r="AY101" s="106"/>
      <c r="AZ101" s="106"/>
      <c r="BA101" s="110"/>
      <c r="BB101" s="105"/>
      <c r="BC101" s="110"/>
      <c r="BD101" s="105"/>
      <c r="BE101" s="110"/>
      <c r="BF101" s="105"/>
      <c r="BG101" s="106"/>
      <c r="BH101" s="106"/>
      <c r="BI101" s="106"/>
      <c r="BJ101" s="104"/>
      <c r="BK101" s="111">
        <f t="shared" si="95"/>
        <v>0</v>
      </c>
      <c r="BL101" s="106">
        <f t="shared" si="96"/>
        <v>0</v>
      </c>
      <c r="BM101" s="106">
        <f t="shared" si="97"/>
        <v>0</v>
      </c>
      <c r="BN101" s="106">
        <f t="shared" si="98"/>
        <v>0</v>
      </c>
      <c r="BO101" s="106">
        <f t="shared" si="99"/>
        <v>0</v>
      </c>
      <c r="BP101" s="112">
        <f t="shared" si="100"/>
        <v>0</v>
      </c>
      <c r="BQ101" s="113">
        <f t="shared" si="101"/>
        <v>0</v>
      </c>
      <c r="BR101" s="112">
        <f t="shared" si="102"/>
        <v>0</v>
      </c>
      <c r="BS101" s="210">
        <f t="shared" si="103"/>
        <v>0</v>
      </c>
      <c r="BT101" s="212">
        <f t="shared" si="104"/>
        <v>0</v>
      </c>
      <c r="BU101" s="242">
        <f t="shared" si="105"/>
        <v>0</v>
      </c>
      <c r="BV101" s="103">
        <f t="shared" si="106"/>
        <v>0</v>
      </c>
      <c r="BW101" s="120" t="str">
        <f t="shared" si="107"/>
        <v>POSTPONED</v>
      </c>
      <c r="BX101" s="118"/>
    </row>
    <row r="102" spans="1:76" ht="30" customHeight="1" x14ac:dyDescent="0.25">
      <c r="A102" s="121" t="s">
        <v>259</v>
      </c>
      <c r="B102" s="122" t="s">
        <v>260</v>
      </c>
      <c r="C102" s="101" t="s">
        <v>209</v>
      </c>
      <c r="D102" s="209" t="s">
        <v>90</v>
      </c>
      <c r="E102" s="103">
        <f t="shared" si="72"/>
        <v>0</v>
      </c>
      <c r="F102" s="132"/>
      <c r="G102" s="105" t="s">
        <v>73</v>
      </c>
      <c r="H102" s="106" t="s">
        <v>73</v>
      </c>
      <c r="I102" s="106" t="s">
        <v>73</v>
      </c>
      <c r="J102" s="107" t="s">
        <v>73</v>
      </c>
      <c r="K102" s="107"/>
      <c r="L102" s="108">
        <v>6</v>
      </c>
      <c r="M102" s="108"/>
      <c r="N102" s="109" t="s">
        <v>74</v>
      </c>
      <c r="O102" s="109"/>
      <c r="P102" s="106"/>
      <c r="Q102" s="110"/>
      <c r="R102" s="111">
        <f t="shared" si="73"/>
        <v>1</v>
      </c>
      <c r="S102" s="106">
        <f t="shared" si="74"/>
        <v>1</v>
      </c>
      <c r="T102" s="106">
        <f t="shared" si="75"/>
        <v>1</v>
      </c>
      <c r="U102" s="112">
        <f t="shared" si="76"/>
        <v>4</v>
      </c>
      <c r="V102" s="113">
        <f t="shared" si="77"/>
        <v>2.2400000000000002</v>
      </c>
      <c r="W102" s="112">
        <f t="shared" si="78"/>
        <v>1</v>
      </c>
      <c r="X102" s="113">
        <f t="shared" si="79"/>
        <v>0.81</v>
      </c>
      <c r="Y102" s="112">
        <f t="shared" si="80"/>
        <v>4</v>
      </c>
      <c r="Z102" s="210">
        <f t="shared" si="81"/>
        <v>2.2400000000000002</v>
      </c>
      <c r="AA102" s="103">
        <f t="shared" si="82"/>
        <v>5.2900000000000009</v>
      </c>
      <c r="AB102" s="115" t="str">
        <f t="shared" si="83"/>
        <v>-</v>
      </c>
      <c r="AC102" s="105"/>
      <c r="AD102" s="106"/>
      <c r="AE102" s="110"/>
      <c r="AF102" s="105"/>
      <c r="AG102" s="110"/>
      <c r="AH102" s="105"/>
      <c r="AI102" s="110"/>
      <c r="AJ102" s="211"/>
      <c r="AK102" s="111">
        <f t="shared" si="84"/>
        <v>0</v>
      </c>
      <c r="AL102" s="106">
        <f t="shared" si="85"/>
        <v>0</v>
      </c>
      <c r="AM102" s="112">
        <f t="shared" si="86"/>
        <v>0</v>
      </c>
      <c r="AN102" s="113">
        <f t="shared" si="87"/>
        <v>0</v>
      </c>
      <c r="AO102" s="112">
        <f t="shared" si="88"/>
        <v>0</v>
      </c>
      <c r="AP102" s="113">
        <f t="shared" si="89"/>
        <v>0</v>
      </c>
      <c r="AQ102" s="112">
        <f t="shared" si="90"/>
        <v>0</v>
      </c>
      <c r="AR102" s="114">
        <f t="shared" si="91"/>
        <v>0</v>
      </c>
      <c r="AS102" s="103">
        <f t="shared" si="92"/>
        <v>0</v>
      </c>
      <c r="AT102" s="115" t="str">
        <f t="shared" si="93"/>
        <v>EXLUDE</v>
      </c>
      <c r="AU102" s="95">
        <f t="shared" si="94"/>
        <v>0</v>
      </c>
      <c r="AV102" s="105"/>
      <c r="AW102" s="106"/>
      <c r="AX102" s="106"/>
      <c r="AY102" s="106"/>
      <c r="AZ102" s="106"/>
      <c r="BA102" s="110"/>
      <c r="BB102" s="105"/>
      <c r="BC102" s="110"/>
      <c r="BD102" s="105"/>
      <c r="BE102" s="110"/>
      <c r="BF102" s="105"/>
      <c r="BG102" s="106"/>
      <c r="BH102" s="106"/>
      <c r="BI102" s="106"/>
      <c r="BJ102" s="104"/>
      <c r="BK102" s="111">
        <f t="shared" si="95"/>
        <v>0</v>
      </c>
      <c r="BL102" s="106">
        <f t="shared" si="96"/>
        <v>0</v>
      </c>
      <c r="BM102" s="106">
        <f t="shared" si="97"/>
        <v>0</v>
      </c>
      <c r="BN102" s="106">
        <f t="shared" si="98"/>
        <v>0</v>
      </c>
      <c r="BO102" s="106">
        <f t="shared" si="99"/>
        <v>0</v>
      </c>
      <c r="BP102" s="112">
        <f t="shared" si="100"/>
        <v>0</v>
      </c>
      <c r="BQ102" s="113">
        <f t="shared" si="101"/>
        <v>0</v>
      </c>
      <c r="BR102" s="112">
        <f t="shared" si="102"/>
        <v>0</v>
      </c>
      <c r="BS102" s="210">
        <f t="shared" si="103"/>
        <v>0</v>
      </c>
      <c r="BT102" s="212">
        <f t="shared" si="104"/>
        <v>0</v>
      </c>
      <c r="BU102" s="242">
        <f t="shared" si="105"/>
        <v>0</v>
      </c>
      <c r="BV102" s="103">
        <f t="shared" si="106"/>
        <v>0</v>
      </c>
      <c r="BW102" s="120" t="str">
        <f t="shared" si="107"/>
        <v>POSTPONED</v>
      </c>
      <c r="BX102" s="118"/>
    </row>
    <row r="103" spans="1:76" ht="30" customHeight="1" x14ac:dyDescent="0.25">
      <c r="A103" s="121" t="s">
        <v>259</v>
      </c>
      <c r="B103" s="122" t="s">
        <v>261</v>
      </c>
      <c r="C103" s="101" t="s">
        <v>182</v>
      </c>
      <c r="D103" s="209" t="s">
        <v>90</v>
      </c>
      <c r="E103" s="103">
        <f t="shared" si="72"/>
        <v>0</v>
      </c>
      <c r="F103" s="132"/>
      <c r="G103" s="105" t="s">
        <v>73</v>
      </c>
      <c r="H103" s="106" t="s">
        <v>73</v>
      </c>
      <c r="I103" s="106" t="s">
        <v>73</v>
      </c>
      <c r="J103" s="107" t="s">
        <v>73</v>
      </c>
      <c r="K103" s="107"/>
      <c r="L103" s="108">
        <v>7</v>
      </c>
      <c r="M103" s="108"/>
      <c r="N103" s="109" t="s">
        <v>74</v>
      </c>
      <c r="O103" s="109"/>
      <c r="P103" s="106"/>
      <c r="Q103" s="110"/>
      <c r="R103" s="111">
        <f t="shared" si="73"/>
        <v>1</v>
      </c>
      <c r="S103" s="106">
        <f t="shared" si="74"/>
        <v>1</v>
      </c>
      <c r="T103" s="106">
        <f t="shared" si="75"/>
        <v>1</v>
      </c>
      <c r="U103" s="112">
        <f t="shared" si="76"/>
        <v>4</v>
      </c>
      <c r="V103" s="113">
        <f t="shared" si="77"/>
        <v>2.2400000000000002</v>
      </c>
      <c r="W103" s="112">
        <f t="shared" si="78"/>
        <v>1</v>
      </c>
      <c r="X103" s="113">
        <f t="shared" si="79"/>
        <v>0.81</v>
      </c>
      <c r="Y103" s="112">
        <f t="shared" si="80"/>
        <v>4</v>
      </c>
      <c r="Z103" s="210">
        <f t="shared" si="81"/>
        <v>2.2400000000000002</v>
      </c>
      <c r="AA103" s="103">
        <f t="shared" si="82"/>
        <v>5.2900000000000009</v>
      </c>
      <c r="AB103" s="115" t="str">
        <f t="shared" si="83"/>
        <v>-</v>
      </c>
      <c r="AC103" s="105"/>
      <c r="AD103" s="106"/>
      <c r="AE103" s="110"/>
      <c r="AF103" s="105"/>
      <c r="AG103" s="110"/>
      <c r="AH103" s="105"/>
      <c r="AI103" s="110"/>
      <c r="AJ103" s="211"/>
      <c r="AK103" s="111">
        <f t="shared" si="84"/>
        <v>0</v>
      </c>
      <c r="AL103" s="106">
        <f t="shared" si="85"/>
        <v>0</v>
      </c>
      <c r="AM103" s="112">
        <f t="shared" si="86"/>
        <v>0</v>
      </c>
      <c r="AN103" s="113">
        <f t="shared" si="87"/>
        <v>0</v>
      </c>
      <c r="AO103" s="112">
        <f t="shared" si="88"/>
        <v>0</v>
      </c>
      <c r="AP103" s="113">
        <f t="shared" si="89"/>
        <v>0</v>
      </c>
      <c r="AQ103" s="112">
        <f t="shared" si="90"/>
        <v>0</v>
      </c>
      <c r="AR103" s="114">
        <f t="shared" si="91"/>
        <v>0</v>
      </c>
      <c r="AS103" s="103">
        <f t="shared" si="92"/>
        <v>0</v>
      </c>
      <c r="AT103" s="115" t="str">
        <f t="shared" si="93"/>
        <v>EXLUDE</v>
      </c>
      <c r="AU103" s="95">
        <f t="shared" si="94"/>
        <v>0</v>
      </c>
      <c r="AV103" s="105"/>
      <c r="AW103" s="106"/>
      <c r="AX103" s="106"/>
      <c r="AY103" s="106"/>
      <c r="AZ103" s="106"/>
      <c r="BA103" s="110"/>
      <c r="BB103" s="105"/>
      <c r="BC103" s="110"/>
      <c r="BD103" s="105"/>
      <c r="BE103" s="110"/>
      <c r="BF103" s="105"/>
      <c r="BG103" s="106"/>
      <c r="BH103" s="106"/>
      <c r="BI103" s="106"/>
      <c r="BJ103" s="104"/>
      <c r="BK103" s="111">
        <f t="shared" si="95"/>
        <v>0</v>
      </c>
      <c r="BL103" s="106">
        <f t="shared" si="96"/>
        <v>0</v>
      </c>
      <c r="BM103" s="106">
        <f t="shared" si="97"/>
        <v>0</v>
      </c>
      <c r="BN103" s="106">
        <f t="shared" si="98"/>
        <v>0</v>
      </c>
      <c r="BO103" s="106">
        <f t="shared" si="99"/>
        <v>0</v>
      </c>
      <c r="BP103" s="112">
        <f t="shared" si="100"/>
        <v>0</v>
      </c>
      <c r="BQ103" s="113">
        <f t="shared" si="101"/>
        <v>0</v>
      </c>
      <c r="BR103" s="112">
        <f t="shared" si="102"/>
        <v>0</v>
      </c>
      <c r="BS103" s="210">
        <f t="shared" si="103"/>
        <v>0</v>
      </c>
      <c r="BT103" s="212">
        <f t="shared" si="104"/>
        <v>0</v>
      </c>
      <c r="BU103" s="242">
        <f t="shared" si="105"/>
        <v>0</v>
      </c>
      <c r="BV103" s="103">
        <f t="shared" si="106"/>
        <v>0</v>
      </c>
      <c r="BW103" s="120" t="str">
        <f t="shared" si="107"/>
        <v>POSTPONED</v>
      </c>
      <c r="BX103" s="118"/>
    </row>
    <row r="104" spans="1:76" ht="30" customHeight="1" x14ac:dyDescent="0.25">
      <c r="A104" s="121" t="s">
        <v>223</v>
      </c>
      <c r="B104" s="122" t="s">
        <v>262</v>
      </c>
      <c r="C104" s="101" t="s">
        <v>182</v>
      </c>
      <c r="D104" s="209" t="s">
        <v>90</v>
      </c>
      <c r="E104" s="103">
        <f t="shared" si="72"/>
        <v>0</v>
      </c>
      <c r="F104" s="132"/>
      <c r="G104" s="105" t="s">
        <v>73</v>
      </c>
      <c r="H104" s="106" t="s">
        <v>73</v>
      </c>
      <c r="I104" s="106" t="s">
        <v>73</v>
      </c>
      <c r="J104" s="107" t="s">
        <v>73</v>
      </c>
      <c r="K104" s="107"/>
      <c r="L104" s="108">
        <v>6</v>
      </c>
      <c r="M104" s="108"/>
      <c r="N104" s="109" t="s">
        <v>74</v>
      </c>
      <c r="O104" s="109"/>
      <c r="P104" s="106"/>
      <c r="Q104" s="110"/>
      <c r="R104" s="111">
        <f t="shared" si="73"/>
        <v>1</v>
      </c>
      <c r="S104" s="106">
        <f t="shared" si="74"/>
        <v>1</v>
      </c>
      <c r="T104" s="106">
        <f t="shared" si="75"/>
        <v>1</v>
      </c>
      <c r="U104" s="112">
        <f t="shared" si="76"/>
        <v>4</v>
      </c>
      <c r="V104" s="113">
        <f t="shared" si="77"/>
        <v>2.2400000000000002</v>
      </c>
      <c r="W104" s="112">
        <f t="shared" si="78"/>
        <v>1</v>
      </c>
      <c r="X104" s="113">
        <f t="shared" si="79"/>
        <v>0.81</v>
      </c>
      <c r="Y104" s="112">
        <f t="shared" si="80"/>
        <v>4</v>
      </c>
      <c r="Z104" s="210">
        <f t="shared" si="81"/>
        <v>2.2400000000000002</v>
      </c>
      <c r="AA104" s="103">
        <f t="shared" si="82"/>
        <v>5.2900000000000009</v>
      </c>
      <c r="AB104" s="115" t="str">
        <f t="shared" si="83"/>
        <v>-</v>
      </c>
      <c r="AC104" s="105"/>
      <c r="AD104" s="106"/>
      <c r="AE104" s="110"/>
      <c r="AF104" s="105"/>
      <c r="AG104" s="110"/>
      <c r="AH104" s="105"/>
      <c r="AI104" s="110"/>
      <c r="AJ104" s="211"/>
      <c r="AK104" s="111">
        <f t="shared" si="84"/>
        <v>0</v>
      </c>
      <c r="AL104" s="106">
        <f t="shared" si="85"/>
        <v>0</v>
      </c>
      <c r="AM104" s="112">
        <f t="shared" si="86"/>
        <v>0</v>
      </c>
      <c r="AN104" s="113">
        <f t="shared" si="87"/>
        <v>0</v>
      </c>
      <c r="AO104" s="112">
        <f t="shared" si="88"/>
        <v>0</v>
      </c>
      <c r="AP104" s="113">
        <f t="shared" si="89"/>
        <v>0</v>
      </c>
      <c r="AQ104" s="112">
        <f t="shared" si="90"/>
        <v>0</v>
      </c>
      <c r="AR104" s="114">
        <f t="shared" si="91"/>
        <v>0</v>
      </c>
      <c r="AS104" s="103">
        <f t="shared" si="92"/>
        <v>0</v>
      </c>
      <c r="AT104" s="115" t="str">
        <f t="shared" si="93"/>
        <v>EXLUDE</v>
      </c>
      <c r="AU104" s="95">
        <f t="shared" si="94"/>
        <v>0</v>
      </c>
      <c r="AV104" s="105"/>
      <c r="AW104" s="106"/>
      <c r="AX104" s="106"/>
      <c r="AY104" s="106"/>
      <c r="AZ104" s="106"/>
      <c r="BA104" s="110"/>
      <c r="BB104" s="105"/>
      <c r="BC104" s="110"/>
      <c r="BD104" s="105"/>
      <c r="BE104" s="110"/>
      <c r="BF104" s="105"/>
      <c r="BG104" s="106"/>
      <c r="BH104" s="106"/>
      <c r="BI104" s="106"/>
      <c r="BJ104" s="104"/>
      <c r="BK104" s="111">
        <f t="shared" si="95"/>
        <v>0</v>
      </c>
      <c r="BL104" s="106">
        <f t="shared" si="96"/>
        <v>0</v>
      </c>
      <c r="BM104" s="106">
        <f t="shared" si="97"/>
        <v>0</v>
      </c>
      <c r="BN104" s="106">
        <f t="shared" si="98"/>
        <v>0</v>
      </c>
      <c r="BO104" s="106">
        <f t="shared" si="99"/>
        <v>0</v>
      </c>
      <c r="BP104" s="112">
        <f t="shared" si="100"/>
        <v>0</v>
      </c>
      <c r="BQ104" s="113">
        <f t="shared" si="101"/>
        <v>0</v>
      </c>
      <c r="BR104" s="112">
        <f t="shared" si="102"/>
        <v>0</v>
      </c>
      <c r="BS104" s="210">
        <f t="shared" si="103"/>
        <v>0</v>
      </c>
      <c r="BT104" s="212">
        <f t="shared" si="104"/>
        <v>0</v>
      </c>
      <c r="BU104" s="242">
        <f t="shared" si="105"/>
        <v>0</v>
      </c>
      <c r="BV104" s="103">
        <f t="shared" si="106"/>
        <v>0</v>
      </c>
      <c r="BW104" s="120" t="str">
        <f t="shared" si="107"/>
        <v>POSTPONED</v>
      </c>
      <c r="BX104" s="118"/>
    </row>
    <row r="105" spans="1:76" ht="30" customHeight="1" x14ac:dyDescent="0.25">
      <c r="A105" s="121" t="s">
        <v>223</v>
      </c>
      <c r="B105" s="122" t="s">
        <v>262</v>
      </c>
      <c r="C105" s="101" t="s">
        <v>202</v>
      </c>
      <c r="D105" s="209" t="s">
        <v>90</v>
      </c>
      <c r="E105" s="103">
        <f t="shared" si="72"/>
        <v>0</v>
      </c>
      <c r="F105" s="132"/>
      <c r="G105" s="105" t="s">
        <v>73</v>
      </c>
      <c r="H105" s="106" t="s">
        <v>73</v>
      </c>
      <c r="I105" s="106" t="s">
        <v>73</v>
      </c>
      <c r="J105" s="107" t="s">
        <v>73</v>
      </c>
      <c r="K105" s="107"/>
      <c r="L105" s="108">
        <v>6</v>
      </c>
      <c r="M105" s="108"/>
      <c r="N105" s="109" t="s">
        <v>74</v>
      </c>
      <c r="O105" s="109"/>
      <c r="P105" s="106"/>
      <c r="Q105" s="110"/>
      <c r="R105" s="111">
        <f t="shared" si="73"/>
        <v>1</v>
      </c>
      <c r="S105" s="106">
        <f t="shared" si="74"/>
        <v>1</v>
      </c>
      <c r="T105" s="106">
        <f t="shared" si="75"/>
        <v>1</v>
      </c>
      <c r="U105" s="112">
        <f t="shared" si="76"/>
        <v>4</v>
      </c>
      <c r="V105" s="113">
        <f t="shared" si="77"/>
        <v>2.2400000000000002</v>
      </c>
      <c r="W105" s="112">
        <f t="shared" si="78"/>
        <v>1</v>
      </c>
      <c r="X105" s="113">
        <f t="shared" si="79"/>
        <v>0.81</v>
      </c>
      <c r="Y105" s="112">
        <f t="shared" si="80"/>
        <v>4</v>
      </c>
      <c r="Z105" s="210">
        <f t="shared" si="81"/>
        <v>2.2400000000000002</v>
      </c>
      <c r="AA105" s="103">
        <f t="shared" si="82"/>
        <v>5.2900000000000009</v>
      </c>
      <c r="AB105" s="115" t="str">
        <f t="shared" si="83"/>
        <v>-</v>
      </c>
      <c r="AC105" s="105"/>
      <c r="AD105" s="106"/>
      <c r="AE105" s="110"/>
      <c r="AF105" s="105"/>
      <c r="AG105" s="110"/>
      <c r="AH105" s="105"/>
      <c r="AI105" s="110"/>
      <c r="AJ105" s="211"/>
      <c r="AK105" s="111">
        <f t="shared" si="84"/>
        <v>0</v>
      </c>
      <c r="AL105" s="106">
        <f t="shared" si="85"/>
        <v>0</v>
      </c>
      <c r="AM105" s="112">
        <f t="shared" si="86"/>
        <v>0</v>
      </c>
      <c r="AN105" s="113">
        <f t="shared" si="87"/>
        <v>0</v>
      </c>
      <c r="AO105" s="112">
        <f t="shared" si="88"/>
        <v>0</v>
      </c>
      <c r="AP105" s="113">
        <f t="shared" si="89"/>
        <v>0</v>
      </c>
      <c r="AQ105" s="112">
        <f t="shared" si="90"/>
        <v>0</v>
      </c>
      <c r="AR105" s="114">
        <f t="shared" si="91"/>
        <v>0</v>
      </c>
      <c r="AS105" s="103">
        <f t="shared" si="92"/>
        <v>0</v>
      </c>
      <c r="AT105" s="115" t="str">
        <f t="shared" si="93"/>
        <v>EXLUDE</v>
      </c>
      <c r="AU105" s="95">
        <f t="shared" si="94"/>
        <v>0</v>
      </c>
      <c r="AV105" s="105"/>
      <c r="AW105" s="106"/>
      <c r="AX105" s="106"/>
      <c r="AY105" s="106"/>
      <c r="AZ105" s="106"/>
      <c r="BA105" s="110"/>
      <c r="BB105" s="105"/>
      <c r="BC105" s="110"/>
      <c r="BD105" s="105"/>
      <c r="BE105" s="110"/>
      <c r="BF105" s="105"/>
      <c r="BG105" s="106"/>
      <c r="BH105" s="106"/>
      <c r="BI105" s="106"/>
      <c r="BJ105" s="104"/>
      <c r="BK105" s="111">
        <f t="shared" si="95"/>
        <v>0</v>
      </c>
      <c r="BL105" s="106">
        <f t="shared" si="96"/>
        <v>0</v>
      </c>
      <c r="BM105" s="106">
        <f t="shared" si="97"/>
        <v>0</v>
      </c>
      <c r="BN105" s="106">
        <f t="shared" si="98"/>
        <v>0</v>
      </c>
      <c r="BO105" s="106">
        <f t="shared" si="99"/>
        <v>0</v>
      </c>
      <c r="BP105" s="112">
        <f t="shared" si="100"/>
        <v>0</v>
      </c>
      <c r="BQ105" s="113">
        <f t="shared" si="101"/>
        <v>0</v>
      </c>
      <c r="BR105" s="112">
        <f t="shared" si="102"/>
        <v>0</v>
      </c>
      <c r="BS105" s="210">
        <f t="shared" si="103"/>
        <v>0</v>
      </c>
      <c r="BT105" s="212">
        <f t="shared" si="104"/>
        <v>0</v>
      </c>
      <c r="BU105" s="242">
        <f t="shared" si="105"/>
        <v>0</v>
      </c>
      <c r="BV105" s="103">
        <f t="shared" si="106"/>
        <v>0</v>
      </c>
      <c r="BW105" s="120" t="str">
        <f t="shared" si="107"/>
        <v>POSTPONED</v>
      </c>
      <c r="BX105" s="118"/>
    </row>
    <row r="106" spans="1:76" ht="30" customHeight="1" x14ac:dyDescent="0.25">
      <c r="A106" s="243" t="s">
        <v>252</v>
      </c>
      <c r="B106" s="244" t="s">
        <v>263</v>
      </c>
      <c r="C106" s="101" t="s">
        <v>179</v>
      </c>
      <c r="D106" s="209" t="s">
        <v>90</v>
      </c>
      <c r="E106" s="103">
        <f t="shared" si="72"/>
        <v>0</v>
      </c>
      <c r="F106" s="132"/>
      <c r="G106" s="105" t="s">
        <v>73</v>
      </c>
      <c r="H106" s="106" t="s">
        <v>73</v>
      </c>
      <c r="I106" s="106" t="s">
        <v>73</v>
      </c>
      <c r="J106" s="107" t="s">
        <v>73</v>
      </c>
      <c r="K106" s="107"/>
      <c r="L106" s="108">
        <v>4</v>
      </c>
      <c r="M106" s="108"/>
      <c r="N106" s="109" t="s">
        <v>74</v>
      </c>
      <c r="O106" s="109"/>
      <c r="P106" s="106"/>
      <c r="Q106" s="110"/>
      <c r="R106" s="111">
        <f t="shared" si="73"/>
        <v>1</v>
      </c>
      <c r="S106" s="106">
        <f t="shared" si="74"/>
        <v>1</v>
      </c>
      <c r="T106" s="106">
        <f t="shared" si="75"/>
        <v>1</v>
      </c>
      <c r="U106" s="112">
        <f t="shared" si="76"/>
        <v>4</v>
      </c>
      <c r="V106" s="113">
        <f t="shared" si="77"/>
        <v>2.2400000000000002</v>
      </c>
      <c r="W106" s="112">
        <f t="shared" si="78"/>
        <v>1</v>
      </c>
      <c r="X106" s="113">
        <f t="shared" si="79"/>
        <v>0.81</v>
      </c>
      <c r="Y106" s="112">
        <f t="shared" si="80"/>
        <v>4</v>
      </c>
      <c r="Z106" s="210">
        <f t="shared" si="81"/>
        <v>2.2400000000000002</v>
      </c>
      <c r="AA106" s="103">
        <f t="shared" si="82"/>
        <v>5.2900000000000009</v>
      </c>
      <c r="AB106" s="115" t="str">
        <f t="shared" si="83"/>
        <v>-</v>
      </c>
      <c r="AC106" s="105"/>
      <c r="AD106" s="106"/>
      <c r="AE106" s="110"/>
      <c r="AF106" s="105"/>
      <c r="AG106" s="110"/>
      <c r="AH106" s="105"/>
      <c r="AI106" s="110"/>
      <c r="AJ106" s="211"/>
      <c r="AK106" s="111">
        <f t="shared" si="84"/>
        <v>0</v>
      </c>
      <c r="AL106" s="106">
        <f t="shared" si="85"/>
        <v>0</v>
      </c>
      <c r="AM106" s="112">
        <f t="shared" si="86"/>
        <v>0</v>
      </c>
      <c r="AN106" s="113">
        <f t="shared" si="87"/>
        <v>0</v>
      </c>
      <c r="AO106" s="112">
        <f t="shared" si="88"/>
        <v>0</v>
      </c>
      <c r="AP106" s="113">
        <f t="shared" si="89"/>
        <v>0</v>
      </c>
      <c r="AQ106" s="112">
        <f t="shared" si="90"/>
        <v>0</v>
      </c>
      <c r="AR106" s="114">
        <f t="shared" si="91"/>
        <v>0</v>
      </c>
      <c r="AS106" s="103">
        <f t="shared" si="92"/>
        <v>0</v>
      </c>
      <c r="AT106" s="115" t="str">
        <f t="shared" si="93"/>
        <v>EXLUDE</v>
      </c>
      <c r="AU106" s="95">
        <f t="shared" si="94"/>
        <v>0</v>
      </c>
      <c r="AV106" s="105"/>
      <c r="AW106" s="106"/>
      <c r="AX106" s="106"/>
      <c r="AY106" s="106"/>
      <c r="AZ106" s="106"/>
      <c r="BA106" s="110"/>
      <c r="BB106" s="105"/>
      <c r="BC106" s="110"/>
      <c r="BD106" s="105"/>
      <c r="BE106" s="110"/>
      <c r="BF106" s="105"/>
      <c r="BG106" s="106"/>
      <c r="BH106" s="106"/>
      <c r="BI106" s="106"/>
      <c r="BJ106" s="104"/>
      <c r="BK106" s="111">
        <f t="shared" si="95"/>
        <v>0</v>
      </c>
      <c r="BL106" s="106">
        <f t="shared" si="96"/>
        <v>0</v>
      </c>
      <c r="BM106" s="106">
        <f t="shared" si="97"/>
        <v>0</v>
      </c>
      <c r="BN106" s="106">
        <f t="shared" si="98"/>
        <v>0</v>
      </c>
      <c r="BO106" s="106">
        <f t="shared" si="99"/>
        <v>0</v>
      </c>
      <c r="BP106" s="112">
        <f t="shared" si="100"/>
        <v>0</v>
      </c>
      <c r="BQ106" s="113">
        <f t="shared" si="101"/>
        <v>0</v>
      </c>
      <c r="BR106" s="112">
        <f t="shared" si="102"/>
        <v>0</v>
      </c>
      <c r="BS106" s="210">
        <f t="shared" si="103"/>
        <v>0</v>
      </c>
      <c r="BT106" s="212">
        <f t="shared" si="104"/>
        <v>0</v>
      </c>
      <c r="BU106" s="242">
        <f t="shared" si="105"/>
        <v>0</v>
      </c>
      <c r="BV106" s="103">
        <f t="shared" si="106"/>
        <v>0</v>
      </c>
      <c r="BW106" s="120" t="str">
        <f t="shared" si="107"/>
        <v>POSTPONED</v>
      </c>
      <c r="BX106" s="118"/>
    </row>
    <row r="107" spans="1:76" ht="30" customHeight="1" x14ac:dyDescent="0.25">
      <c r="A107" s="126" t="s">
        <v>247</v>
      </c>
      <c r="B107" s="127" t="s">
        <v>247</v>
      </c>
      <c r="C107" s="101" t="s">
        <v>209</v>
      </c>
      <c r="D107" s="209" t="s">
        <v>90</v>
      </c>
      <c r="E107" s="103">
        <f t="shared" si="72"/>
        <v>0</v>
      </c>
      <c r="F107" s="132"/>
      <c r="G107" s="105" t="s">
        <v>73</v>
      </c>
      <c r="H107" s="106" t="s">
        <v>73</v>
      </c>
      <c r="I107" s="106" t="s">
        <v>73</v>
      </c>
      <c r="J107" s="107" t="s">
        <v>73</v>
      </c>
      <c r="K107" s="107"/>
      <c r="L107" s="108">
        <v>7</v>
      </c>
      <c r="M107" s="108"/>
      <c r="N107" s="109" t="s">
        <v>74</v>
      </c>
      <c r="O107" s="109"/>
      <c r="P107" s="106"/>
      <c r="Q107" s="110"/>
      <c r="R107" s="111">
        <f t="shared" si="73"/>
        <v>1</v>
      </c>
      <c r="S107" s="106">
        <f t="shared" si="74"/>
        <v>1</v>
      </c>
      <c r="T107" s="106">
        <f t="shared" si="75"/>
        <v>1</v>
      </c>
      <c r="U107" s="112">
        <f t="shared" si="76"/>
        <v>4</v>
      </c>
      <c r="V107" s="113">
        <f t="shared" si="77"/>
        <v>2.2400000000000002</v>
      </c>
      <c r="W107" s="112">
        <f t="shared" si="78"/>
        <v>1</v>
      </c>
      <c r="X107" s="113">
        <f t="shared" si="79"/>
        <v>0.81</v>
      </c>
      <c r="Y107" s="112">
        <f t="shared" si="80"/>
        <v>4</v>
      </c>
      <c r="Z107" s="210">
        <f t="shared" si="81"/>
        <v>2.2400000000000002</v>
      </c>
      <c r="AA107" s="103">
        <f t="shared" si="82"/>
        <v>5.2900000000000009</v>
      </c>
      <c r="AB107" s="115" t="str">
        <f t="shared" si="83"/>
        <v>-</v>
      </c>
      <c r="AC107" s="105"/>
      <c r="AD107" s="106"/>
      <c r="AE107" s="110"/>
      <c r="AF107" s="105"/>
      <c r="AG107" s="110"/>
      <c r="AH107" s="105"/>
      <c r="AI107" s="110"/>
      <c r="AJ107" s="211"/>
      <c r="AK107" s="111">
        <f t="shared" si="84"/>
        <v>0</v>
      </c>
      <c r="AL107" s="106">
        <f t="shared" si="85"/>
        <v>0</v>
      </c>
      <c r="AM107" s="112">
        <f t="shared" si="86"/>
        <v>0</v>
      </c>
      <c r="AN107" s="113">
        <f t="shared" si="87"/>
        <v>0</v>
      </c>
      <c r="AO107" s="112">
        <f t="shared" si="88"/>
        <v>0</v>
      </c>
      <c r="AP107" s="113">
        <f t="shared" si="89"/>
        <v>0</v>
      </c>
      <c r="AQ107" s="112">
        <f t="shared" si="90"/>
        <v>0</v>
      </c>
      <c r="AR107" s="114">
        <f t="shared" si="91"/>
        <v>0</v>
      </c>
      <c r="AS107" s="103">
        <f t="shared" si="92"/>
        <v>0</v>
      </c>
      <c r="AT107" s="115" t="str">
        <f t="shared" si="93"/>
        <v>EXLUDE</v>
      </c>
      <c r="AU107" s="95">
        <f t="shared" si="94"/>
        <v>0</v>
      </c>
      <c r="AV107" s="105"/>
      <c r="AW107" s="106"/>
      <c r="AX107" s="106"/>
      <c r="AY107" s="106"/>
      <c r="AZ107" s="106"/>
      <c r="BA107" s="110"/>
      <c r="BB107" s="105"/>
      <c r="BC107" s="110"/>
      <c r="BD107" s="105"/>
      <c r="BE107" s="110"/>
      <c r="BF107" s="105"/>
      <c r="BG107" s="106"/>
      <c r="BH107" s="106"/>
      <c r="BI107" s="106"/>
      <c r="BJ107" s="104"/>
      <c r="BK107" s="111">
        <f t="shared" si="95"/>
        <v>0</v>
      </c>
      <c r="BL107" s="106">
        <f t="shared" si="96"/>
        <v>0</v>
      </c>
      <c r="BM107" s="106">
        <f t="shared" si="97"/>
        <v>0</v>
      </c>
      <c r="BN107" s="106">
        <f t="shared" si="98"/>
        <v>0</v>
      </c>
      <c r="BO107" s="106">
        <f t="shared" si="99"/>
        <v>0</v>
      </c>
      <c r="BP107" s="112">
        <f t="shared" si="100"/>
        <v>0</v>
      </c>
      <c r="BQ107" s="113">
        <f t="shared" si="101"/>
        <v>0</v>
      </c>
      <c r="BR107" s="112">
        <f t="shared" si="102"/>
        <v>0</v>
      </c>
      <c r="BS107" s="210">
        <f t="shared" si="103"/>
        <v>0</v>
      </c>
      <c r="BT107" s="212">
        <f t="shared" si="104"/>
        <v>0</v>
      </c>
      <c r="BU107" s="242">
        <f t="shared" si="105"/>
        <v>0</v>
      </c>
      <c r="BV107" s="103">
        <f t="shared" si="106"/>
        <v>0</v>
      </c>
      <c r="BW107" s="120" t="str">
        <f t="shared" si="107"/>
        <v>POSTPONED</v>
      </c>
      <c r="BX107" s="118"/>
    </row>
    <row r="108" spans="1:76" ht="30" customHeight="1" x14ac:dyDescent="0.25">
      <c r="A108" s="126" t="s">
        <v>247</v>
      </c>
      <c r="B108" s="127" t="s">
        <v>247</v>
      </c>
      <c r="C108" s="101" t="s">
        <v>207</v>
      </c>
      <c r="D108" s="209" t="s">
        <v>90</v>
      </c>
      <c r="E108" s="103">
        <f t="shared" si="72"/>
        <v>0</v>
      </c>
      <c r="F108" s="132"/>
      <c r="G108" s="105" t="s">
        <v>73</v>
      </c>
      <c r="H108" s="106" t="s">
        <v>73</v>
      </c>
      <c r="I108" s="106" t="s">
        <v>73</v>
      </c>
      <c r="J108" s="107" t="s">
        <v>73</v>
      </c>
      <c r="K108" s="107"/>
      <c r="L108" s="108">
        <v>7</v>
      </c>
      <c r="M108" s="108"/>
      <c r="N108" s="109" t="s">
        <v>74</v>
      </c>
      <c r="O108" s="109"/>
      <c r="P108" s="106"/>
      <c r="Q108" s="110"/>
      <c r="R108" s="111">
        <f t="shared" si="73"/>
        <v>1</v>
      </c>
      <c r="S108" s="106">
        <f t="shared" si="74"/>
        <v>1</v>
      </c>
      <c r="T108" s="106">
        <f t="shared" si="75"/>
        <v>1</v>
      </c>
      <c r="U108" s="112">
        <f t="shared" si="76"/>
        <v>4</v>
      </c>
      <c r="V108" s="113">
        <f t="shared" si="77"/>
        <v>2.2400000000000002</v>
      </c>
      <c r="W108" s="112">
        <f t="shared" si="78"/>
        <v>1</v>
      </c>
      <c r="X108" s="113">
        <f t="shared" si="79"/>
        <v>0.81</v>
      </c>
      <c r="Y108" s="112">
        <f t="shared" si="80"/>
        <v>4</v>
      </c>
      <c r="Z108" s="210">
        <f t="shared" si="81"/>
        <v>2.2400000000000002</v>
      </c>
      <c r="AA108" s="103">
        <f t="shared" si="82"/>
        <v>5.2900000000000009</v>
      </c>
      <c r="AB108" s="115" t="str">
        <f t="shared" si="83"/>
        <v>-</v>
      </c>
      <c r="AC108" s="105"/>
      <c r="AD108" s="106"/>
      <c r="AE108" s="110"/>
      <c r="AF108" s="105"/>
      <c r="AG108" s="110"/>
      <c r="AH108" s="105"/>
      <c r="AI108" s="110"/>
      <c r="AJ108" s="211"/>
      <c r="AK108" s="111">
        <f t="shared" si="84"/>
        <v>0</v>
      </c>
      <c r="AL108" s="106">
        <f t="shared" si="85"/>
        <v>0</v>
      </c>
      <c r="AM108" s="112">
        <f t="shared" si="86"/>
        <v>0</v>
      </c>
      <c r="AN108" s="113">
        <f t="shared" si="87"/>
        <v>0</v>
      </c>
      <c r="AO108" s="112">
        <f t="shared" si="88"/>
        <v>0</v>
      </c>
      <c r="AP108" s="113">
        <f t="shared" si="89"/>
        <v>0</v>
      </c>
      <c r="AQ108" s="112">
        <f t="shared" si="90"/>
        <v>0</v>
      </c>
      <c r="AR108" s="114">
        <f t="shared" si="91"/>
        <v>0</v>
      </c>
      <c r="AS108" s="103">
        <f t="shared" si="92"/>
        <v>0</v>
      </c>
      <c r="AT108" s="115" t="str">
        <f t="shared" si="93"/>
        <v>EXLUDE</v>
      </c>
      <c r="AU108" s="95">
        <f t="shared" si="94"/>
        <v>0</v>
      </c>
      <c r="AV108" s="105"/>
      <c r="AW108" s="106"/>
      <c r="AX108" s="106"/>
      <c r="AY108" s="106"/>
      <c r="AZ108" s="106"/>
      <c r="BA108" s="110"/>
      <c r="BB108" s="105"/>
      <c r="BC108" s="110"/>
      <c r="BD108" s="105"/>
      <c r="BE108" s="110"/>
      <c r="BF108" s="105"/>
      <c r="BG108" s="106"/>
      <c r="BH108" s="106"/>
      <c r="BI108" s="106"/>
      <c r="BJ108" s="104"/>
      <c r="BK108" s="111">
        <f t="shared" si="95"/>
        <v>0</v>
      </c>
      <c r="BL108" s="106">
        <f t="shared" si="96"/>
        <v>0</v>
      </c>
      <c r="BM108" s="106">
        <f t="shared" si="97"/>
        <v>0</v>
      </c>
      <c r="BN108" s="106">
        <f t="shared" si="98"/>
        <v>0</v>
      </c>
      <c r="BO108" s="106">
        <f t="shared" si="99"/>
        <v>0</v>
      </c>
      <c r="BP108" s="112">
        <f t="shared" si="100"/>
        <v>0</v>
      </c>
      <c r="BQ108" s="113">
        <f t="shared" si="101"/>
        <v>0</v>
      </c>
      <c r="BR108" s="112">
        <f t="shared" si="102"/>
        <v>0</v>
      </c>
      <c r="BS108" s="210">
        <f t="shared" si="103"/>
        <v>0</v>
      </c>
      <c r="BT108" s="212">
        <f t="shared" si="104"/>
        <v>0</v>
      </c>
      <c r="BU108" s="242">
        <f t="shared" si="105"/>
        <v>0</v>
      </c>
      <c r="BV108" s="103">
        <f t="shared" si="106"/>
        <v>0</v>
      </c>
      <c r="BW108" s="120" t="str">
        <f t="shared" si="107"/>
        <v>POSTPONED</v>
      </c>
      <c r="BX108" s="118"/>
    </row>
    <row r="109" spans="1:76" ht="30" customHeight="1" x14ac:dyDescent="0.25">
      <c r="A109" s="99" t="s">
        <v>264</v>
      </c>
      <c r="B109" s="100" t="s">
        <v>265</v>
      </c>
      <c r="C109" s="101" t="s">
        <v>182</v>
      </c>
      <c r="D109" s="209" t="s">
        <v>90</v>
      </c>
      <c r="E109" s="103">
        <f t="shared" si="72"/>
        <v>0</v>
      </c>
      <c r="F109" s="132"/>
      <c r="G109" s="105" t="s">
        <v>73</v>
      </c>
      <c r="H109" s="106" t="s">
        <v>73</v>
      </c>
      <c r="I109" s="106" t="s">
        <v>73</v>
      </c>
      <c r="J109" s="107" t="s">
        <v>73</v>
      </c>
      <c r="K109" s="107"/>
      <c r="L109" s="108">
        <v>7</v>
      </c>
      <c r="M109" s="108"/>
      <c r="N109" s="109" t="s">
        <v>74</v>
      </c>
      <c r="O109" s="109"/>
      <c r="P109" s="106"/>
      <c r="Q109" s="110"/>
      <c r="R109" s="111">
        <f t="shared" si="73"/>
        <v>1</v>
      </c>
      <c r="S109" s="106">
        <f t="shared" si="74"/>
        <v>1</v>
      </c>
      <c r="T109" s="106">
        <f t="shared" si="75"/>
        <v>1</v>
      </c>
      <c r="U109" s="112">
        <f t="shared" si="76"/>
        <v>4</v>
      </c>
      <c r="V109" s="113">
        <f t="shared" si="77"/>
        <v>2.2400000000000002</v>
      </c>
      <c r="W109" s="112">
        <f t="shared" si="78"/>
        <v>1</v>
      </c>
      <c r="X109" s="113">
        <f t="shared" si="79"/>
        <v>0.81</v>
      </c>
      <c r="Y109" s="112">
        <f t="shared" si="80"/>
        <v>4</v>
      </c>
      <c r="Z109" s="210">
        <f t="shared" si="81"/>
        <v>2.2400000000000002</v>
      </c>
      <c r="AA109" s="103">
        <f t="shared" si="82"/>
        <v>5.2900000000000009</v>
      </c>
      <c r="AB109" s="115" t="str">
        <f t="shared" si="83"/>
        <v>-</v>
      </c>
      <c r="AC109" s="105"/>
      <c r="AD109" s="106"/>
      <c r="AE109" s="110"/>
      <c r="AF109" s="105"/>
      <c r="AG109" s="110"/>
      <c r="AH109" s="105"/>
      <c r="AI109" s="110"/>
      <c r="AJ109" s="211"/>
      <c r="AK109" s="111">
        <f t="shared" si="84"/>
        <v>0</v>
      </c>
      <c r="AL109" s="106">
        <f t="shared" si="85"/>
        <v>0</v>
      </c>
      <c r="AM109" s="112">
        <f t="shared" si="86"/>
        <v>0</v>
      </c>
      <c r="AN109" s="113">
        <f t="shared" si="87"/>
        <v>0</v>
      </c>
      <c r="AO109" s="112">
        <f t="shared" si="88"/>
        <v>0</v>
      </c>
      <c r="AP109" s="113">
        <f t="shared" si="89"/>
        <v>0</v>
      </c>
      <c r="AQ109" s="112">
        <f t="shared" si="90"/>
        <v>0</v>
      </c>
      <c r="AR109" s="114">
        <f t="shared" si="91"/>
        <v>0</v>
      </c>
      <c r="AS109" s="103">
        <f t="shared" si="92"/>
        <v>0</v>
      </c>
      <c r="AT109" s="115" t="str">
        <f t="shared" si="93"/>
        <v>EXLUDE</v>
      </c>
      <c r="AU109" s="95">
        <f t="shared" si="94"/>
        <v>0</v>
      </c>
      <c r="AV109" s="105"/>
      <c r="AW109" s="106"/>
      <c r="AX109" s="106"/>
      <c r="AY109" s="106"/>
      <c r="AZ109" s="106"/>
      <c r="BA109" s="110"/>
      <c r="BB109" s="105"/>
      <c r="BC109" s="110"/>
      <c r="BD109" s="105"/>
      <c r="BE109" s="110"/>
      <c r="BF109" s="105"/>
      <c r="BG109" s="106"/>
      <c r="BH109" s="106"/>
      <c r="BI109" s="106"/>
      <c r="BJ109" s="104"/>
      <c r="BK109" s="111">
        <f t="shared" si="95"/>
        <v>0</v>
      </c>
      <c r="BL109" s="106">
        <f t="shared" si="96"/>
        <v>0</v>
      </c>
      <c r="BM109" s="106">
        <f t="shared" si="97"/>
        <v>0</v>
      </c>
      <c r="BN109" s="106">
        <f t="shared" si="98"/>
        <v>0</v>
      </c>
      <c r="BO109" s="106">
        <f t="shared" si="99"/>
        <v>0</v>
      </c>
      <c r="BP109" s="112">
        <f t="shared" si="100"/>
        <v>0</v>
      </c>
      <c r="BQ109" s="113">
        <f t="shared" si="101"/>
        <v>0</v>
      </c>
      <c r="BR109" s="112">
        <f t="shared" si="102"/>
        <v>0</v>
      </c>
      <c r="BS109" s="210">
        <f t="shared" si="103"/>
        <v>0</v>
      </c>
      <c r="BT109" s="212">
        <f t="shared" si="104"/>
        <v>0</v>
      </c>
      <c r="BU109" s="242">
        <f t="shared" si="105"/>
        <v>0</v>
      </c>
      <c r="BV109" s="103">
        <f t="shared" si="106"/>
        <v>0</v>
      </c>
      <c r="BW109" s="120" t="str">
        <f t="shared" si="107"/>
        <v>POSTPONED</v>
      </c>
      <c r="BX109" s="118"/>
    </row>
    <row r="110" spans="1:76" ht="30" customHeight="1" x14ac:dyDescent="0.25">
      <c r="A110" s="99" t="s">
        <v>180</v>
      </c>
      <c r="B110" s="100" t="s">
        <v>266</v>
      </c>
      <c r="C110" s="208" t="s">
        <v>188</v>
      </c>
      <c r="D110" s="209" t="s">
        <v>90</v>
      </c>
      <c r="E110" s="103">
        <f t="shared" si="72"/>
        <v>0</v>
      </c>
      <c r="F110" s="132"/>
      <c r="G110" s="105" t="s">
        <v>73</v>
      </c>
      <c r="H110" s="106" t="s">
        <v>91</v>
      </c>
      <c r="I110" s="106" t="s">
        <v>73</v>
      </c>
      <c r="J110" s="107" t="s">
        <v>73</v>
      </c>
      <c r="K110" s="107"/>
      <c r="L110" s="108">
        <v>10</v>
      </c>
      <c r="M110" s="108"/>
      <c r="N110" s="109" t="s">
        <v>83</v>
      </c>
      <c r="O110" s="109"/>
      <c r="P110" s="106"/>
      <c r="Q110" s="110"/>
      <c r="R110" s="111">
        <f t="shared" si="73"/>
        <v>1</v>
      </c>
      <c r="S110" s="106">
        <f t="shared" si="74"/>
        <v>1</v>
      </c>
      <c r="T110" s="106">
        <f t="shared" si="75"/>
        <v>1</v>
      </c>
      <c r="U110" s="112">
        <f t="shared" si="76"/>
        <v>4</v>
      </c>
      <c r="V110" s="113">
        <f t="shared" si="77"/>
        <v>2.2400000000000002</v>
      </c>
      <c r="W110" s="112">
        <f t="shared" si="78"/>
        <v>2</v>
      </c>
      <c r="X110" s="113">
        <f t="shared" si="79"/>
        <v>1.62</v>
      </c>
      <c r="Y110" s="112">
        <f t="shared" si="80"/>
        <v>2</v>
      </c>
      <c r="Z110" s="210">
        <f t="shared" si="81"/>
        <v>1.1200000000000001</v>
      </c>
      <c r="AA110" s="103">
        <f t="shared" si="82"/>
        <v>4.9800000000000004</v>
      </c>
      <c r="AB110" s="115" t="str">
        <f t="shared" si="83"/>
        <v>NO PROVIDER</v>
      </c>
      <c r="AC110" s="105"/>
      <c r="AD110" s="106"/>
      <c r="AE110" s="110"/>
      <c r="AF110" s="105"/>
      <c r="AG110" s="110"/>
      <c r="AH110" s="105"/>
      <c r="AI110" s="110"/>
      <c r="AJ110" s="211"/>
      <c r="AK110" s="111">
        <f t="shared" si="84"/>
        <v>0</v>
      </c>
      <c r="AL110" s="106">
        <f t="shared" si="85"/>
        <v>0</v>
      </c>
      <c r="AM110" s="112">
        <f t="shared" si="86"/>
        <v>0</v>
      </c>
      <c r="AN110" s="113">
        <f t="shared" si="87"/>
        <v>0</v>
      </c>
      <c r="AO110" s="112">
        <f t="shared" si="88"/>
        <v>0</v>
      </c>
      <c r="AP110" s="113">
        <f t="shared" si="89"/>
        <v>0</v>
      </c>
      <c r="AQ110" s="112">
        <f t="shared" si="90"/>
        <v>0</v>
      </c>
      <c r="AR110" s="114">
        <f t="shared" si="91"/>
        <v>0</v>
      </c>
      <c r="AS110" s="103">
        <f t="shared" si="92"/>
        <v>0</v>
      </c>
      <c r="AT110" s="115" t="str">
        <f t="shared" si="93"/>
        <v>EXLUDE</v>
      </c>
      <c r="AU110" s="95">
        <f t="shared" si="94"/>
        <v>0</v>
      </c>
      <c r="AV110" s="105"/>
      <c r="AW110" s="106"/>
      <c r="AX110" s="106"/>
      <c r="AY110" s="106"/>
      <c r="AZ110" s="106"/>
      <c r="BA110" s="110"/>
      <c r="BB110" s="105"/>
      <c r="BC110" s="110"/>
      <c r="BD110" s="105"/>
      <c r="BE110" s="110"/>
      <c r="BF110" s="105"/>
      <c r="BG110" s="106"/>
      <c r="BH110" s="106"/>
      <c r="BI110" s="106"/>
      <c r="BJ110" s="104"/>
      <c r="BK110" s="111">
        <f t="shared" si="95"/>
        <v>0</v>
      </c>
      <c r="BL110" s="106">
        <f t="shared" si="96"/>
        <v>0</v>
      </c>
      <c r="BM110" s="106">
        <f t="shared" si="97"/>
        <v>0</v>
      </c>
      <c r="BN110" s="106">
        <f t="shared" si="98"/>
        <v>0</v>
      </c>
      <c r="BO110" s="106">
        <f t="shared" si="99"/>
        <v>0</v>
      </c>
      <c r="BP110" s="112">
        <f t="shared" si="100"/>
        <v>0</v>
      </c>
      <c r="BQ110" s="113">
        <f t="shared" si="101"/>
        <v>0</v>
      </c>
      <c r="BR110" s="112">
        <f t="shared" si="102"/>
        <v>0</v>
      </c>
      <c r="BS110" s="210">
        <f t="shared" si="103"/>
        <v>0</v>
      </c>
      <c r="BT110" s="212">
        <f t="shared" si="104"/>
        <v>0</v>
      </c>
      <c r="BU110" s="242">
        <f t="shared" si="105"/>
        <v>0</v>
      </c>
      <c r="BV110" s="103">
        <f t="shared" si="106"/>
        <v>0</v>
      </c>
      <c r="BW110" s="120" t="str">
        <f t="shared" si="107"/>
        <v>POSTPONED</v>
      </c>
      <c r="BX110" s="118"/>
    </row>
    <row r="111" spans="1:76" ht="30" customHeight="1" x14ac:dyDescent="0.25">
      <c r="A111" s="121" t="s">
        <v>183</v>
      </c>
      <c r="B111" s="122" t="s">
        <v>267</v>
      </c>
      <c r="C111" s="101" t="s">
        <v>188</v>
      </c>
      <c r="D111" s="209" t="s">
        <v>90</v>
      </c>
      <c r="E111" s="103">
        <f t="shared" si="72"/>
        <v>0</v>
      </c>
      <c r="F111" s="132"/>
      <c r="G111" s="105" t="s">
        <v>73</v>
      </c>
      <c r="H111" s="106" t="s">
        <v>73</v>
      </c>
      <c r="I111" s="106" t="s">
        <v>73</v>
      </c>
      <c r="J111" s="107" t="s">
        <v>73</v>
      </c>
      <c r="K111" s="107"/>
      <c r="L111" s="108">
        <v>8</v>
      </c>
      <c r="M111" s="108"/>
      <c r="N111" s="109" t="s">
        <v>83</v>
      </c>
      <c r="O111" s="109"/>
      <c r="P111" s="106"/>
      <c r="Q111" s="110"/>
      <c r="R111" s="111">
        <f t="shared" si="73"/>
        <v>1</v>
      </c>
      <c r="S111" s="106">
        <f t="shared" si="74"/>
        <v>1</v>
      </c>
      <c r="T111" s="106">
        <f t="shared" si="75"/>
        <v>1</v>
      </c>
      <c r="U111" s="112">
        <f t="shared" si="76"/>
        <v>4</v>
      </c>
      <c r="V111" s="113">
        <f t="shared" si="77"/>
        <v>2.2400000000000002</v>
      </c>
      <c r="W111" s="112">
        <f t="shared" si="78"/>
        <v>2</v>
      </c>
      <c r="X111" s="113">
        <f t="shared" si="79"/>
        <v>1.62</v>
      </c>
      <c r="Y111" s="112">
        <f t="shared" si="80"/>
        <v>2</v>
      </c>
      <c r="Z111" s="210">
        <f t="shared" si="81"/>
        <v>1.1200000000000001</v>
      </c>
      <c r="AA111" s="103">
        <f t="shared" si="82"/>
        <v>4.9800000000000004</v>
      </c>
      <c r="AB111" s="115" t="str">
        <f t="shared" si="83"/>
        <v>-</v>
      </c>
      <c r="AC111" s="105"/>
      <c r="AD111" s="106"/>
      <c r="AE111" s="110"/>
      <c r="AF111" s="105"/>
      <c r="AG111" s="110"/>
      <c r="AH111" s="105"/>
      <c r="AI111" s="110"/>
      <c r="AJ111" s="211"/>
      <c r="AK111" s="111">
        <f t="shared" si="84"/>
        <v>0</v>
      </c>
      <c r="AL111" s="106">
        <f t="shared" si="85"/>
        <v>0</v>
      </c>
      <c r="AM111" s="112">
        <f t="shared" si="86"/>
        <v>0</v>
      </c>
      <c r="AN111" s="113">
        <f t="shared" si="87"/>
        <v>0</v>
      </c>
      <c r="AO111" s="112">
        <f t="shared" si="88"/>
        <v>0</v>
      </c>
      <c r="AP111" s="113">
        <f t="shared" si="89"/>
        <v>0</v>
      </c>
      <c r="AQ111" s="112">
        <f t="shared" si="90"/>
        <v>0</v>
      </c>
      <c r="AR111" s="114">
        <f t="shared" si="91"/>
        <v>0</v>
      </c>
      <c r="AS111" s="103">
        <f t="shared" si="92"/>
        <v>0</v>
      </c>
      <c r="AT111" s="115" t="str">
        <f t="shared" si="93"/>
        <v>EXLUDE</v>
      </c>
      <c r="AU111" s="95">
        <f t="shared" si="94"/>
        <v>0</v>
      </c>
      <c r="AV111" s="105"/>
      <c r="AW111" s="106"/>
      <c r="AX111" s="106"/>
      <c r="AY111" s="106"/>
      <c r="AZ111" s="106"/>
      <c r="BA111" s="110"/>
      <c r="BB111" s="105"/>
      <c r="BC111" s="110"/>
      <c r="BD111" s="105"/>
      <c r="BE111" s="110"/>
      <c r="BF111" s="105"/>
      <c r="BG111" s="106"/>
      <c r="BH111" s="106"/>
      <c r="BI111" s="106"/>
      <c r="BJ111" s="104"/>
      <c r="BK111" s="111">
        <f t="shared" si="95"/>
        <v>0</v>
      </c>
      <c r="BL111" s="106">
        <f t="shared" si="96"/>
        <v>0</v>
      </c>
      <c r="BM111" s="106">
        <f t="shared" si="97"/>
        <v>0</v>
      </c>
      <c r="BN111" s="106">
        <f t="shared" si="98"/>
        <v>0</v>
      </c>
      <c r="BO111" s="106">
        <f t="shared" si="99"/>
        <v>0</v>
      </c>
      <c r="BP111" s="112">
        <f t="shared" si="100"/>
        <v>0</v>
      </c>
      <c r="BQ111" s="113">
        <f t="shared" si="101"/>
        <v>0</v>
      </c>
      <c r="BR111" s="112">
        <f t="shared" si="102"/>
        <v>0</v>
      </c>
      <c r="BS111" s="210">
        <f t="shared" si="103"/>
        <v>0</v>
      </c>
      <c r="BT111" s="212">
        <f t="shared" si="104"/>
        <v>0</v>
      </c>
      <c r="BU111" s="242">
        <f t="shared" si="105"/>
        <v>0</v>
      </c>
      <c r="BV111" s="103">
        <f t="shared" si="106"/>
        <v>0</v>
      </c>
      <c r="BW111" s="120" t="str">
        <f t="shared" si="107"/>
        <v>POSTPONED</v>
      </c>
      <c r="BX111" s="118"/>
    </row>
    <row r="112" spans="1:76" ht="30" customHeight="1" x14ac:dyDescent="0.25">
      <c r="A112" s="99" t="s">
        <v>180</v>
      </c>
      <c r="B112" s="100" t="s">
        <v>266</v>
      </c>
      <c r="C112" s="101" t="s">
        <v>179</v>
      </c>
      <c r="D112" s="209" t="s">
        <v>90</v>
      </c>
      <c r="E112" s="103">
        <f t="shared" si="72"/>
        <v>0</v>
      </c>
      <c r="F112" s="132"/>
      <c r="G112" s="105" t="s">
        <v>73</v>
      </c>
      <c r="H112" s="106" t="s">
        <v>73</v>
      </c>
      <c r="I112" s="106" t="s">
        <v>73</v>
      </c>
      <c r="J112" s="107" t="s">
        <v>73</v>
      </c>
      <c r="K112" s="107"/>
      <c r="L112" s="108">
        <v>9</v>
      </c>
      <c r="M112" s="108"/>
      <c r="N112" s="109" t="s">
        <v>83</v>
      </c>
      <c r="O112" s="109"/>
      <c r="P112" s="106"/>
      <c r="Q112" s="110"/>
      <c r="R112" s="111">
        <f t="shared" si="73"/>
        <v>1</v>
      </c>
      <c r="S112" s="106">
        <f t="shared" si="74"/>
        <v>1</v>
      </c>
      <c r="T112" s="106">
        <f t="shared" si="75"/>
        <v>1</v>
      </c>
      <c r="U112" s="112">
        <f t="shared" si="76"/>
        <v>4</v>
      </c>
      <c r="V112" s="113">
        <f t="shared" si="77"/>
        <v>2.2400000000000002</v>
      </c>
      <c r="W112" s="112">
        <f t="shared" si="78"/>
        <v>2</v>
      </c>
      <c r="X112" s="113">
        <f t="shared" si="79"/>
        <v>1.62</v>
      </c>
      <c r="Y112" s="112">
        <f t="shared" si="80"/>
        <v>2</v>
      </c>
      <c r="Z112" s="210">
        <f t="shared" si="81"/>
        <v>1.1200000000000001</v>
      </c>
      <c r="AA112" s="103">
        <f t="shared" si="82"/>
        <v>4.9800000000000004</v>
      </c>
      <c r="AB112" s="115" t="str">
        <f t="shared" si="83"/>
        <v>-</v>
      </c>
      <c r="AC112" s="105"/>
      <c r="AD112" s="106"/>
      <c r="AE112" s="110"/>
      <c r="AF112" s="105"/>
      <c r="AG112" s="110"/>
      <c r="AH112" s="105"/>
      <c r="AI112" s="110"/>
      <c r="AJ112" s="211"/>
      <c r="AK112" s="111">
        <f t="shared" si="84"/>
        <v>0</v>
      </c>
      <c r="AL112" s="106">
        <f t="shared" si="85"/>
        <v>0</v>
      </c>
      <c r="AM112" s="112">
        <f t="shared" si="86"/>
        <v>0</v>
      </c>
      <c r="AN112" s="113">
        <f t="shared" si="87"/>
        <v>0</v>
      </c>
      <c r="AO112" s="112">
        <f t="shared" si="88"/>
        <v>0</v>
      </c>
      <c r="AP112" s="113">
        <f t="shared" si="89"/>
        <v>0</v>
      </c>
      <c r="AQ112" s="112">
        <f t="shared" si="90"/>
        <v>0</v>
      </c>
      <c r="AR112" s="114">
        <f t="shared" si="91"/>
        <v>0</v>
      </c>
      <c r="AS112" s="103">
        <f t="shared" si="92"/>
        <v>0</v>
      </c>
      <c r="AT112" s="115" t="str">
        <f t="shared" si="93"/>
        <v>EXLUDE</v>
      </c>
      <c r="AU112" s="95">
        <f t="shared" si="94"/>
        <v>0</v>
      </c>
      <c r="AV112" s="105"/>
      <c r="AW112" s="106"/>
      <c r="AX112" s="106"/>
      <c r="AY112" s="106"/>
      <c r="AZ112" s="106"/>
      <c r="BA112" s="110"/>
      <c r="BB112" s="105"/>
      <c r="BC112" s="110"/>
      <c r="BD112" s="105"/>
      <c r="BE112" s="110"/>
      <c r="BF112" s="105"/>
      <c r="BG112" s="106"/>
      <c r="BH112" s="106"/>
      <c r="BI112" s="106"/>
      <c r="BJ112" s="104"/>
      <c r="BK112" s="111">
        <f t="shared" si="95"/>
        <v>0</v>
      </c>
      <c r="BL112" s="106">
        <f t="shared" si="96"/>
        <v>0</v>
      </c>
      <c r="BM112" s="106">
        <f t="shared" si="97"/>
        <v>0</v>
      </c>
      <c r="BN112" s="106">
        <f t="shared" si="98"/>
        <v>0</v>
      </c>
      <c r="BO112" s="106">
        <f t="shared" si="99"/>
        <v>0</v>
      </c>
      <c r="BP112" s="112">
        <f t="shared" si="100"/>
        <v>0</v>
      </c>
      <c r="BQ112" s="113">
        <f t="shared" si="101"/>
        <v>0</v>
      </c>
      <c r="BR112" s="112">
        <f t="shared" si="102"/>
        <v>0</v>
      </c>
      <c r="BS112" s="210">
        <f t="shared" si="103"/>
        <v>0</v>
      </c>
      <c r="BT112" s="212">
        <f t="shared" si="104"/>
        <v>0</v>
      </c>
      <c r="BU112" s="242">
        <f t="shared" si="105"/>
        <v>0</v>
      </c>
      <c r="BV112" s="103">
        <f t="shared" si="106"/>
        <v>0</v>
      </c>
      <c r="BW112" s="120" t="str">
        <f t="shared" si="107"/>
        <v>POSTPONED</v>
      </c>
      <c r="BX112" s="118"/>
    </row>
    <row r="113" spans="1:76" ht="30" customHeight="1" x14ac:dyDescent="0.25">
      <c r="A113" s="99" t="s">
        <v>180</v>
      </c>
      <c r="B113" s="100" t="s">
        <v>266</v>
      </c>
      <c r="C113" s="101" t="s">
        <v>182</v>
      </c>
      <c r="D113" s="209" t="s">
        <v>90</v>
      </c>
      <c r="E113" s="103">
        <f t="shared" si="72"/>
        <v>0</v>
      </c>
      <c r="F113" s="132"/>
      <c r="G113" s="105" t="s">
        <v>73</v>
      </c>
      <c r="H113" s="106" t="s">
        <v>73</v>
      </c>
      <c r="I113" s="106" t="s">
        <v>73</v>
      </c>
      <c r="J113" s="107" t="s">
        <v>73</v>
      </c>
      <c r="K113" s="107"/>
      <c r="L113" s="108">
        <v>9</v>
      </c>
      <c r="M113" s="108"/>
      <c r="N113" s="109" t="s">
        <v>83</v>
      </c>
      <c r="O113" s="109"/>
      <c r="P113" s="106"/>
      <c r="Q113" s="110"/>
      <c r="R113" s="111">
        <f t="shared" si="73"/>
        <v>1</v>
      </c>
      <c r="S113" s="106">
        <f t="shared" si="74"/>
        <v>1</v>
      </c>
      <c r="T113" s="106">
        <f t="shared" si="75"/>
        <v>1</v>
      </c>
      <c r="U113" s="112">
        <f t="shared" si="76"/>
        <v>4</v>
      </c>
      <c r="V113" s="113">
        <f t="shared" si="77"/>
        <v>2.2400000000000002</v>
      </c>
      <c r="W113" s="112">
        <f t="shared" si="78"/>
        <v>2</v>
      </c>
      <c r="X113" s="113">
        <f t="shared" si="79"/>
        <v>1.62</v>
      </c>
      <c r="Y113" s="112">
        <f t="shared" si="80"/>
        <v>2</v>
      </c>
      <c r="Z113" s="210">
        <f t="shared" si="81"/>
        <v>1.1200000000000001</v>
      </c>
      <c r="AA113" s="103">
        <f t="shared" si="82"/>
        <v>4.9800000000000004</v>
      </c>
      <c r="AB113" s="115" t="str">
        <f t="shared" si="83"/>
        <v>-</v>
      </c>
      <c r="AC113" s="105"/>
      <c r="AD113" s="106"/>
      <c r="AE113" s="110"/>
      <c r="AF113" s="105"/>
      <c r="AG113" s="110"/>
      <c r="AH113" s="105"/>
      <c r="AI113" s="110"/>
      <c r="AJ113" s="211"/>
      <c r="AK113" s="111">
        <f t="shared" si="84"/>
        <v>0</v>
      </c>
      <c r="AL113" s="106">
        <f t="shared" si="85"/>
        <v>0</v>
      </c>
      <c r="AM113" s="112">
        <f t="shared" si="86"/>
        <v>0</v>
      </c>
      <c r="AN113" s="113">
        <f t="shared" si="87"/>
        <v>0</v>
      </c>
      <c r="AO113" s="112">
        <f t="shared" si="88"/>
        <v>0</v>
      </c>
      <c r="AP113" s="113">
        <f t="shared" si="89"/>
        <v>0</v>
      </c>
      <c r="AQ113" s="112">
        <f t="shared" si="90"/>
        <v>0</v>
      </c>
      <c r="AR113" s="114">
        <f t="shared" si="91"/>
        <v>0</v>
      </c>
      <c r="AS113" s="103">
        <f t="shared" si="92"/>
        <v>0</v>
      </c>
      <c r="AT113" s="115" t="str">
        <f t="shared" si="93"/>
        <v>EXLUDE</v>
      </c>
      <c r="AU113" s="95">
        <f t="shared" si="94"/>
        <v>0</v>
      </c>
      <c r="AV113" s="105"/>
      <c r="AW113" s="106"/>
      <c r="AX113" s="106"/>
      <c r="AY113" s="106"/>
      <c r="AZ113" s="106"/>
      <c r="BA113" s="110"/>
      <c r="BB113" s="105"/>
      <c r="BC113" s="110"/>
      <c r="BD113" s="105"/>
      <c r="BE113" s="110"/>
      <c r="BF113" s="105"/>
      <c r="BG113" s="106"/>
      <c r="BH113" s="106"/>
      <c r="BI113" s="106"/>
      <c r="BJ113" s="104"/>
      <c r="BK113" s="111">
        <f t="shared" si="95"/>
        <v>0</v>
      </c>
      <c r="BL113" s="106">
        <f t="shared" si="96"/>
        <v>0</v>
      </c>
      <c r="BM113" s="106">
        <f t="shared" si="97"/>
        <v>0</v>
      </c>
      <c r="BN113" s="106">
        <f t="shared" si="98"/>
        <v>0</v>
      </c>
      <c r="BO113" s="106">
        <f t="shared" si="99"/>
        <v>0</v>
      </c>
      <c r="BP113" s="112">
        <f t="shared" si="100"/>
        <v>0</v>
      </c>
      <c r="BQ113" s="113">
        <f t="shared" si="101"/>
        <v>0</v>
      </c>
      <c r="BR113" s="112">
        <f t="shared" si="102"/>
        <v>0</v>
      </c>
      <c r="BS113" s="210">
        <f t="shared" si="103"/>
        <v>0</v>
      </c>
      <c r="BT113" s="212">
        <f t="shared" si="104"/>
        <v>0</v>
      </c>
      <c r="BU113" s="242">
        <f t="shared" si="105"/>
        <v>0</v>
      </c>
      <c r="BV113" s="103">
        <f t="shared" si="106"/>
        <v>0</v>
      </c>
      <c r="BW113" s="120" t="str">
        <f t="shared" si="107"/>
        <v>POSTPONED</v>
      </c>
      <c r="BX113" s="118"/>
    </row>
    <row r="114" spans="1:76" ht="30" customHeight="1" x14ac:dyDescent="0.25">
      <c r="A114" s="123" t="s">
        <v>268</v>
      </c>
      <c r="B114" s="124" t="s">
        <v>269</v>
      </c>
      <c r="C114" s="208"/>
      <c r="D114" s="209" t="s">
        <v>90</v>
      </c>
      <c r="E114" s="103">
        <f t="shared" si="72"/>
        <v>0</v>
      </c>
      <c r="F114" s="132"/>
      <c r="G114" s="105" t="s">
        <v>73</v>
      </c>
      <c r="H114" s="106" t="s">
        <v>91</v>
      </c>
      <c r="I114" s="106" t="s">
        <v>73</v>
      </c>
      <c r="J114" s="107" t="s">
        <v>73</v>
      </c>
      <c r="K114" s="107"/>
      <c r="L114" s="108">
        <v>3</v>
      </c>
      <c r="M114" s="108"/>
      <c r="N114" s="109" t="s">
        <v>74</v>
      </c>
      <c r="O114" s="109"/>
      <c r="P114" s="106"/>
      <c r="Q114" s="110"/>
      <c r="R114" s="111">
        <f t="shared" si="73"/>
        <v>1</v>
      </c>
      <c r="S114" s="106">
        <f t="shared" si="74"/>
        <v>1</v>
      </c>
      <c r="T114" s="106">
        <f t="shared" si="75"/>
        <v>1</v>
      </c>
      <c r="U114" s="112">
        <f t="shared" si="76"/>
        <v>4</v>
      </c>
      <c r="V114" s="113">
        <f t="shared" si="77"/>
        <v>2.2400000000000002</v>
      </c>
      <c r="W114" s="112">
        <f t="shared" si="78"/>
        <v>0</v>
      </c>
      <c r="X114" s="113">
        <f t="shared" si="79"/>
        <v>0</v>
      </c>
      <c r="Y114" s="112">
        <f t="shared" si="80"/>
        <v>4</v>
      </c>
      <c r="Z114" s="210">
        <f t="shared" si="81"/>
        <v>2.2400000000000002</v>
      </c>
      <c r="AA114" s="103">
        <f t="shared" si="82"/>
        <v>4.4800000000000004</v>
      </c>
      <c r="AB114" s="115" t="str">
        <f t="shared" si="83"/>
        <v>NO PROVIDER</v>
      </c>
      <c r="AC114" s="105"/>
      <c r="AD114" s="106"/>
      <c r="AE114" s="110"/>
      <c r="AF114" s="105"/>
      <c r="AG114" s="110"/>
      <c r="AH114" s="105"/>
      <c r="AI114" s="110"/>
      <c r="AJ114" s="211"/>
      <c r="AK114" s="111">
        <f t="shared" si="84"/>
        <v>0</v>
      </c>
      <c r="AL114" s="106">
        <f t="shared" si="85"/>
        <v>0</v>
      </c>
      <c r="AM114" s="112">
        <f t="shared" si="86"/>
        <v>0</v>
      </c>
      <c r="AN114" s="113">
        <f t="shared" si="87"/>
        <v>0</v>
      </c>
      <c r="AO114" s="112">
        <f t="shared" si="88"/>
        <v>0</v>
      </c>
      <c r="AP114" s="113">
        <f t="shared" si="89"/>
        <v>0</v>
      </c>
      <c r="AQ114" s="112">
        <f t="shared" si="90"/>
        <v>0</v>
      </c>
      <c r="AR114" s="114">
        <f t="shared" si="91"/>
        <v>0</v>
      </c>
      <c r="AS114" s="103">
        <f t="shared" si="92"/>
        <v>0</v>
      </c>
      <c r="AT114" s="115" t="str">
        <f t="shared" si="93"/>
        <v>EXLUDE</v>
      </c>
      <c r="AU114" s="95">
        <f t="shared" si="94"/>
        <v>0</v>
      </c>
      <c r="AV114" s="105"/>
      <c r="AW114" s="106"/>
      <c r="AX114" s="106"/>
      <c r="AY114" s="106"/>
      <c r="AZ114" s="106"/>
      <c r="BA114" s="110"/>
      <c r="BB114" s="105"/>
      <c r="BC114" s="110"/>
      <c r="BD114" s="105"/>
      <c r="BE114" s="110"/>
      <c r="BF114" s="105"/>
      <c r="BG114" s="106"/>
      <c r="BH114" s="106"/>
      <c r="BI114" s="106"/>
      <c r="BJ114" s="104"/>
      <c r="BK114" s="111">
        <f t="shared" si="95"/>
        <v>0</v>
      </c>
      <c r="BL114" s="106">
        <f t="shared" si="96"/>
        <v>0</v>
      </c>
      <c r="BM114" s="106">
        <f t="shared" si="97"/>
        <v>0</v>
      </c>
      <c r="BN114" s="106">
        <f t="shared" si="98"/>
        <v>0</v>
      </c>
      <c r="BO114" s="106">
        <f t="shared" si="99"/>
        <v>0</v>
      </c>
      <c r="BP114" s="112">
        <f t="shared" si="100"/>
        <v>0</v>
      </c>
      <c r="BQ114" s="113">
        <f t="shared" si="101"/>
        <v>0</v>
      </c>
      <c r="BR114" s="112">
        <f t="shared" si="102"/>
        <v>0</v>
      </c>
      <c r="BS114" s="210">
        <f t="shared" si="103"/>
        <v>0</v>
      </c>
      <c r="BT114" s="212">
        <f t="shared" si="104"/>
        <v>0</v>
      </c>
      <c r="BU114" s="242">
        <f t="shared" si="105"/>
        <v>0</v>
      </c>
      <c r="BV114" s="103">
        <f t="shared" si="106"/>
        <v>0</v>
      </c>
      <c r="BW114" s="120" t="str">
        <f t="shared" si="107"/>
        <v>POSTPONED</v>
      </c>
      <c r="BX114" s="118"/>
    </row>
    <row r="115" spans="1:76" ht="30" customHeight="1" x14ac:dyDescent="0.25">
      <c r="A115" s="123" t="s">
        <v>270</v>
      </c>
      <c r="B115" s="124" t="s">
        <v>271</v>
      </c>
      <c r="C115" s="144" t="s">
        <v>272</v>
      </c>
      <c r="D115" s="209" t="s">
        <v>90</v>
      </c>
      <c r="E115" s="103">
        <f t="shared" si="72"/>
        <v>0</v>
      </c>
      <c r="F115" s="132"/>
      <c r="G115" s="105" t="s">
        <v>73</v>
      </c>
      <c r="H115" s="106" t="s">
        <v>73</v>
      </c>
      <c r="I115" s="106" t="s">
        <v>73</v>
      </c>
      <c r="J115" s="107" t="s">
        <v>73</v>
      </c>
      <c r="K115" s="107"/>
      <c r="L115" s="108">
        <v>7</v>
      </c>
      <c r="M115" s="108"/>
      <c r="N115" s="109" t="s">
        <v>83</v>
      </c>
      <c r="O115" s="109"/>
      <c r="P115" s="106"/>
      <c r="Q115" s="110"/>
      <c r="R115" s="111">
        <f t="shared" si="73"/>
        <v>1</v>
      </c>
      <c r="S115" s="106">
        <f t="shared" si="74"/>
        <v>1</v>
      </c>
      <c r="T115" s="106">
        <f t="shared" si="75"/>
        <v>1</v>
      </c>
      <c r="U115" s="112">
        <f t="shared" si="76"/>
        <v>4</v>
      </c>
      <c r="V115" s="113">
        <f t="shared" si="77"/>
        <v>2.2400000000000002</v>
      </c>
      <c r="W115" s="112">
        <f t="shared" si="78"/>
        <v>1</v>
      </c>
      <c r="X115" s="113">
        <f t="shared" si="79"/>
        <v>0.81</v>
      </c>
      <c r="Y115" s="112">
        <f t="shared" si="80"/>
        <v>2</v>
      </c>
      <c r="Z115" s="210">
        <f t="shared" si="81"/>
        <v>1.1200000000000001</v>
      </c>
      <c r="AA115" s="103">
        <f t="shared" si="82"/>
        <v>4.17</v>
      </c>
      <c r="AB115" s="115" t="str">
        <f t="shared" si="83"/>
        <v>-</v>
      </c>
      <c r="AC115" s="105"/>
      <c r="AD115" s="106"/>
      <c r="AE115" s="110"/>
      <c r="AF115" s="105"/>
      <c r="AG115" s="110"/>
      <c r="AH115" s="105"/>
      <c r="AI115" s="110"/>
      <c r="AJ115" s="211"/>
      <c r="AK115" s="111">
        <f t="shared" si="84"/>
        <v>0</v>
      </c>
      <c r="AL115" s="106">
        <f t="shared" si="85"/>
        <v>0</v>
      </c>
      <c r="AM115" s="112">
        <f t="shared" si="86"/>
        <v>0</v>
      </c>
      <c r="AN115" s="113">
        <f t="shared" si="87"/>
        <v>0</v>
      </c>
      <c r="AO115" s="112">
        <f t="shared" si="88"/>
        <v>0</v>
      </c>
      <c r="AP115" s="113">
        <f t="shared" si="89"/>
        <v>0</v>
      </c>
      <c r="AQ115" s="112">
        <f t="shared" si="90"/>
        <v>0</v>
      </c>
      <c r="AR115" s="114">
        <f t="shared" si="91"/>
        <v>0</v>
      </c>
      <c r="AS115" s="103">
        <f t="shared" si="92"/>
        <v>0</v>
      </c>
      <c r="AT115" s="115" t="str">
        <f t="shared" si="93"/>
        <v>EXLUDE</v>
      </c>
      <c r="AU115" s="95">
        <f t="shared" si="94"/>
        <v>0</v>
      </c>
      <c r="AV115" s="105"/>
      <c r="AW115" s="106"/>
      <c r="AX115" s="106"/>
      <c r="AY115" s="106"/>
      <c r="AZ115" s="106"/>
      <c r="BA115" s="110"/>
      <c r="BB115" s="105"/>
      <c r="BC115" s="110"/>
      <c r="BD115" s="105"/>
      <c r="BE115" s="110"/>
      <c r="BF115" s="105"/>
      <c r="BG115" s="106"/>
      <c r="BH115" s="106"/>
      <c r="BI115" s="106"/>
      <c r="BJ115" s="104"/>
      <c r="BK115" s="111">
        <f t="shared" si="95"/>
        <v>0</v>
      </c>
      <c r="BL115" s="106">
        <f t="shared" si="96"/>
        <v>0</v>
      </c>
      <c r="BM115" s="106">
        <f t="shared" si="97"/>
        <v>0</v>
      </c>
      <c r="BN115" s="106">
        <f t="shared" si="98"/>
        <v>0</v>
      </c>
      <c r="BO115" s="106">
        <f t="shared" si="99"/>
        <v>0</v>
      </c>
      <c r="BP115" s="112">
        <f t="shared" si="100"/>
        <v>0</v>
      </c>
      <c r="BQ115" s="113">
        <f t="shared" si="101"/>
        <v>0</v>
      </c>
      <c r="BR115" s="112">
        <f t="shared" si="102"/>
        <v>0</v>
      </c>
      <c r="BS115" s="210">
        <f t="shared" si="103"/>
        <v>0</v>
      </c>
      <c r="BT115" s="212">
        <f t="shared" si="104"/>
        <v>0</v>
      </c>
      <c r="BU115" s="242">
        <f t="shared" si="105"/>
        <v>0</v>
      </c>
      <c r="BV115" s="103">
        <f t="shared" si="106"/>
        <v>0</v>
      </c>
      <c r="BW115" s="120" t="str">
        <f t="shared" si="107"/>
        <v>POSTPONED</v>
      </c>
      <c r="BX115" s="118"/>
    </row>
    <row r="116" spans="1:76" ht="30" customHeight="1" x14ac:dyDescent="0.25">
      <c r="A116" s="123" t="s">
        <v>273</v>
      </c>
      <c r="B116" s="124" t="s">
        <v>274</v>
      </c>
      <c r="C116" s="218"/>
      <c r="D116" s="209" t="s">
        <v>90</v>
      </c>
      <c r="E116" s="103">
        <f t="shared" si="72"/>
        <v>0</v>
      </c>
      <c r="F116" s="132"/>
      <c r="G116" s="105" t="s">
        <v>73</v>
      </c>
      <c r="H116" s="106" t="s">
        <v>91</v>
      </c>
      <c r="I116" s="106" t="s">
        <v>73</v>
      </c>
      <c r="J116" s="107" t="s">
        <v>73</v>
      </c>
      <c r="K116" s="107"/>
      <c r="L116" s="108">
        <v>10</v>
      </c>
      <c r="M116" s="108"/>
      <c r="N116" s="109" t="s">
        <v>92</v>
      </c>
      <c r="O116" s="109"/>
      <c r="P116" s="106"/>
      <c r="Q116" s="110"/>
      <c r="R116" s="111">
        <f t="shared" si="73"/>
        <v>1</v>
      </c>
      <c r="S116" s="106">
        <f t="shared" si="74"/>
        <v>1</v>
      </c>
      <c r="T116" s="106">
        <f t="shared" si="75"/>
        <v>1</v>
      </c>
      <c r="U116" s="112">
        <f t="shared" si="76"/>
        <v>4</v>
      </c>
      <c r="V116" s="113">
        <f t="shared" si="77"/>
        <v>2.2400000000000002</v>
      </c>
      <c r="W116" s="112">
        <f t="shared" si="78"/>
        <v>2</v>
      </c>
      <c r="X116" s="113">
        <f t="shared" si="79"/>
        <v>1.62</v>
      </c>
      <c r="Y116" s="112">
        <f t="shared" si="80"/>
        <v>0</v>
      </c>
      <c r="Z116" s="210">
        <f t="shared" si="81"/>
        <v>0</v>
      </c>
      <c r="AA116" s="103">
        <f t="shared" si="82"/>
        <v>3.8600000000000003</v>
      </c>
      <c r="AB116" s="115" t="str">
        <f t="shared" si="83"/>
        <v>NO PROVIDER</v>
      </c>
      <c r="AC116" s="105"/>
      <c r="AD116" s="106"/>
      <c r="AE116" s="110"/>
      <c r="AF116" s="105"/>
      <c r="AG116" s="110"/>
      <c r="AH116" s="105"/>
      <c r="AI116" s="110"/>
      <c r="AJ116" s="211"/>
      <c r="AK116" s="111">
        <f t="shared" si="84"/>
        <v>0</v>
      </c>
      <c r="AL116" s="106">
        <f t="shared" si="85"/>
        <v>0</v>
      </c>
      <c r="AM116" s="112">
        <f t="shared" si="86"/>
        <v>0</v>
      </c>
      <c r="AN116" s="113">
        <f t="shared" si="87"/>
        <v>0</v>
      </c>
      <c r="AO116" s="112">
        <f t="shared" si="88"/>
        <v>0</v>
      </c>
      <c r="AP116" s="113">
        <f t="shared" si="89"/>
        <v>0</v>
      </c>
      <c r="AQ116" s="112">
        <f t="shared" si="90"/>
        <v>0</v>
      </c>
      <c r="AR116" s="114">
        <f t="shared" si="91"/>
        <v>0</v>
      </c>
      <c r="AS116" s="103">
        <f t="shared" si="92"/>
        <v>0</v>
      </c>
      <c r="AT116" s="115" t="str">
        <f t="shared" si="93"/>
        <v>EXLUDE</v>
      </c>
      <c r="AU116" s="95">
        <f t="shared" si="94"/>
        <v>0</v>
      </c>
      <c r="AV116" s="105"/>
      <c r="AW116" s="106"/>
      <c r="AX116" s="106"/>
      <c r="AY116" s="106"/>
      <c r="AZ116" s="106"/>
      <c r="BA116" s="110"/>
      <c r="BB116" s="105"/>
      <c r="BC116" s="110"/>
      <c r="BD116" s="105"/>
      <c r="BE116" s="110"/>
      <c r="BF116" s="105"/>
      <c r="BG116" s="106"/>
      <c r="BH116" s="106"/>
      <c r="BI116" s="106"/>
      <c r="BJ116" s="104"/>
      <c r="BK116" s="111">
        <f t="shared" si="95"/>
        <v>0</v>
      </c>
      <c r="BL116" s="106">
        <f t="shared" si="96"/>
        <v>0</v>
      </c>
      <c r="BM116" s="106">
        <f t="shared" si="97"/>
        <v>0</v>
      </c>
      <c r="BN116" s="106">
        <f t="shared" si="98"/>
        <v>0</v>
      </c>
      <c r="BO116" s="106">
        <f t="shared" si="99"/>
        <v>0</v>
      </c>
      <c r="BP116" s="112">
        <f t="shared" si="100"/>
        <v>0</v>
      </c>
      <c r="BQ116" s="113">
        <f t="shared" si="101"/>
        <v>0</v>
      </c>
      <c r="BR116" s="112">
        <f t="shared" si="102"/>
        <v>0</v>
      </c>
      <c r="BS116" s="210">
        <f t="shared" si="103"/>
        <v>0</v>
      </c>
      <c r="BT116" s="212">
        <f t="shared" si="104"/>
        <v>0</v>
      </c>
      <c r="BU116" s="242">
        <f t="shared" si="105"/>
        <v>0</v>
      </c>
      <c r="BV116" s="103">
        <f t="shared" si="106"/>
        <v>0</v>
      </c>
      <c r="BW116" s="120" t="str">
        <f t="shared" si="107"/>
        <v>POSTPONED</v>
      </c>
      <c r="BX116" s="118"/>
    </row>
    <row r="117" spans="1:76" ht="30" customHeight="1" x14ac:dyDescent="0.25">
      <c r="A117" s="123" t="s">
        <v>273</v>
      </c>
      <c r="B117" s="245" t="s">
        <v>256</v>
      </c>
      <c r="C117" s="208" t="s">
        <v>202</v>
      </c>
      <c r="D117" s="209" t="s">
        <v>90</v>
      </c>
      <c r="E117" s="103">
        <f t="shared" si="72"/>
        <v>0</v>
      </c>
      <c r="F117" s="132"/>
      <c r="G117" s="105" t="s">
        <v>73</v>
      </c>
      <c r="H117" s="106" t="s">
        <v>91</v>
      </c>
      <c r="I117" s="106" t="s">
        <v>73</v>
      </c>
      <c r="J117" s="107" t="s">
        <v>73</v>
      </c>
      <c r="K117" s="107"/>
      <c r="L117" s="108">
        <v>8</v>
      </c>
      <c r="M117" s="108"/>
      <c r="N117" s="109" t="s">
        <v>92</v>
      </c>
      <c r="O117" s="109"/>
      <c r="P117" s="106"/>
      <c r="Q117" s="110"/>
      <c r="R117" s="111">
        <f t="shared" si="73"/>
        <v>1</v>
      </c>
      <c r="S117" s="106">
        <f t="shared" si="74"/>
        <v>1</v>
      </c>
      <c r="T117" s="106">
        <f t="shared" si="75"/>
        <v>1</v>
      </c>
      <c r="U117" s="112">
        <f t="shared" si="76"/>
        <v>4</v>
      </c>
      <c r="V117" s="113">
        <f t="shared" si="77"/>
        <v>2.2400000000000002</v>
      </c>
      <c r="W117" s="112">
        <f t="shared" si="78"/>
        <v>2</v>
      </c>
      <c r="X117" s="113">
        <f t="shared" si="79"/>
        <v>1.62</v>
      </c>
      <c r="Y117" s="112">
        <f t="shared" si="80"/>
        <v>0</v>
      </c>
      <c r="Z117" s="210">
        <f t="shared" si="81"/>
        <v>0</v>
      </c>
      <c r="AA117" s="103">
        <f t="shared" si="82"/>
        <v>3.8600000000000003</v>
      </c>
      <c r="AB117" s="115" t="str">
        <f t="shared" si="83"/>
        <v>NO PROVIDER</v>
      </c>
      <c r="AC117" s="105"/>
      <c r="AD117" s="106"/>
      <c r="AE117" s="110"/>
      <c r="AF117" s="105"/>
      <c r="AG117" s="110"/>
      <c r="AH117" s="105"/>
      <c r="AI117" s="110"/>
      <c r="AJ117" s="211"/>
      <c r="AK117" s="111">
        <f t="shared" si="84"/>
        <v>0</v>
      </c>
      <c r="AL117" s="106">
        <f t="shared" si="85"/>
        <v>0</v>
      </c>
      <c r="AM117" s="112">
        <f t="shared" si="86"/>
        <v>0</v>
      </c>
      <c r="AN117" s="113">
        <f t="shared" si="87"/>
        <v>0</v>
      </c>
      <c r="AO117" s="112">
        <f t="shared" si="88"/>
        <v>0</v>
      </c>
      <c r="AP117" s="113">
        <f t="shared" si="89"/>
        <v>0</v>
      </c>
      <c r="AQ117" s="112">
        <f t="shared" si="90"/>
        <v>0</v>
      </c>
      <c r="AR117" s="114">
        <f t="shared" si="91"/>
        <v>0</v>
      </c>
      <c r="AS117" s="103">
        <f t="shared" si="92"/>
        <v>0</v>
      </c>
      <c r="AT117" s="115" t="str">
        <f t="shared" si="93"/>
        <v>EXLUDE</v>
      </c>
      <c r="AU117" s="95">
        <f t="shared" si="94"/>
        <v>0</v>
      </c>
      <c r="AV117" s="105"/>
      <c r="AW117" s="106"/>
      <c r="AX117" s="106"/>
      <c r="AY117" s="106"/>
      <c r="AZ117" s="106"/>
      <c r="BA117" s="110"/>
      <c r="BB117" s="105"/>
      <c r="BC117" s="110"/>
      <c r="BD117" s="105"/>
      <c r="BE117" s="110"/>
      <c r="BF117" s="105"/>
      <c r="BG117" s="106"/>
      <c r="BH117" s="106"/>
      <c r="BI117" s="106"/>
      <c r="BJ117" s="104"/>
      <c r="BK117" s="111">
        <f t="shared" si="95"/>
        <v>0</v>
      </c>
      <c r="BL117" s="106">
        <f t="shared" si="96"/>
        <v>0</v>
      </c>
      <c r="BM117" s="106">
        <f t="shared" si="97"/>
        <v>0</v>
      </c>
      <c r="BN117" s="106">
        <f t="shared" si="98"/>
        <v>0</v>
      </c>
      <c r="BO117" s="106">
        <f t="shared" si="99"/>
        <v>0</v>
      </c>
      <c r="BP117" s="112">
        <f t="shared" si="100"/>
        <v>0</v>
      </c>
      <c r="BQ117" s="113">
        <f t="shared" si="101"/>
        <v>0</v>
      </c>
      <c r="BR117" s="112">
        <f t="shared" si="102"/>
        <v>0</v>
      </c>
      <c r="BS117" s="210">
        <f t="shared" si="103"/>
        <v>0</v>
      </c>
      <c r="BT117" s="212">
        <f t="shared" si="104"/>
        <v>0</v>
      </c>
      <c r="BU117" s="242">
        <f t="shared" si="105"/>
        <v>0</v>
      </c>
      <c r="BV117" s="103">
        <f t="shared" si="106"/>
        <v>0</v>
      </c>
      <c r="BW117" s="120" t="str">
        <f t="shared" si="107"/>
        <v>POSTPONED</v>
      </c>
      <c r="BX117" s="118"/>
    </row>
    <row r="118" spans="1:76" ht="30" customHeight="1" x14ac:dyDescent="0.25">
      <c r="A118" s="121" t="s">
        <v>183</v>
      </c>
      <c r="B118" s="122" t="s">
        <v>275</v>
      </c>
      <c r="C118" s="101" t="s">
        <v>207</v>
      </c>
      <c r="D118" s="209" t="s">
        <v>90</v>
      </c>
      <c r="E118" s="103">
        <f t="shared" si="72"/>
        <v>0</v>
      </c>
      <c r="F118" s="132"/>
      <c r="G118" s="105" t="s">
        <v>73</v>
      </c>
      <c r="H118" s="106" t="s">
        <v>73</v>
      </c>
      <c r="I118" s="106" t="s">
        <v>73</v>
      </c>
      <c r="J118" s="107" t="s">
        <v>73</v>
      </c>
      <c r="K118" s="107"/>
      <c r="L118" s="108">
        <v>8</v>
      </c>
      <c r="M118" s="108"/>
      <c r="N118" s="109" t="s">
        <v>92</v>
      </c>
      <c r="O118" s="109"/>
      <c r="P118" s="106"/>
      <c r="Q118" s="110"/>
      <c r="R118" s="111">
        <f t="shared" si="73"/>
        <v>1</v>
      </c>
      <c r="S118" s="106">
        <f t="shared" si="74"/>
        <v>1</v>
      </c>
      <c r="T118" s="106">
        <f t="shared" si="75"/>
        <v>1</v>
      </c>
      <c r="U118" s="112">
        <f t="shared" si="76"/>
        <v>4</v>
      </c>
      <c r="V118" s="113">
        <f t="shared" si="77"/>
        <v>2.2400000000000002</v>
      </c>
      <c r="W118" s="112">
        <f t="shared" si="78"/>
        <v>2</v>
      </c>
      <c r="X118" s="113">
        <f t="shared" si="79"/>
        <v>1.62</v>
      </c>
      <c r="Y118" s="112">
        <f t="shared" si="80"/>
        <v>0</v>
      </c>
      <c r="Z118" s="210">
        <f t="shared" si="81"/>
        <v>0</v>
      </c>
      <c r="AA118" s="103">
        <f t="shared" si="82"/>
        <v>3.8600000000000003</v>
      </c>
      <c r="AB118" s="115" t="str">
        <f t="shared" si="83"/>
        <v>-</v>
      </c>
      <c r="AC118" s="105"/>
      <c r="AD118" s="106"/>
      <c r="AE118" s="110"/>
      <c r="AF118" s="105"/>
      <c r="AG118" s="110"/>
      <c r="AH118" s="105"/>
      <c r="AI118" s="110"/>
      <c r="AJ118" s="211"/>
      <c r="AK118" s="111">
        <f t="shared" si="84"/>
        <v>0</v>
      </c>
      <c r="AL118" s="106">
        <f t="shared" si="85"/>
        <v>0</v>
      </c>
      <c r="AM118" s="112">
        <f t="shared" si="86"/>
        <v>0</v>
      </c>
      <c r="AN118" s="113">
        <f t="shared" si="87"/>
        <v>0</v>
      </c>
      <c r="AO118" s="112">
        <f t="shared" si="88"/>
        <v>0</v>
      </c>
      <c r="AP118" s="113">
        <f t="shared" si="89"/>
        <v>0</v>
      </c>
      <c r="AQ118" s="112">
        <f t="shared" si="90"/>
        <v>0</v>
      </c>
      <c r="AR118" s="114">
        <f t="shared" si="91"/>
        <v>0</v>
      </c>
      <c r="AS118" s="103">
        <f t="shared" si="92"/>
        <v>0</v>
      </c>
      <c r="AT118" s="115" t="str">
        <f t="shared" si="93"/>
        <v>EXLUDE</v>
      </c>
      <c r="AU118" s="95">
        <f t="shared" si="94"/>
        <v>0</v>
      </c>
      <c r="AV118" s="105"/>
      <c r="AW118" s="106"/>
      <c r="AX118" s="106"/>
      <c r="AY118" s="106"/>
      <c r="AZ118" s="106"/>
      <c r="BA118" s="110"/>
      <c r="BB118" s="105"/>
      <c r="BC118" s="110"/>
      <c r="BD118" s="105"/>
      <c r="BE118" s="110"/>
      <c r="BF118" s="105"/>
      <c r="BG118" s="106"/>
      <c r="BH118" s="106"/>
      <c r="BI118" s="106"/>
      <c r="BJ118" s="104"/>
      <c r="BK118" s="111">
        <f t="shared" si="95"/>
        <v>0</v>
      </c>
      <c r="BL118" s="106">
        <f t="shared" si="96"/>
        <v>0</v>
      </c>
      <c r="BM118" s="106">
        <f t="shared" si="97"/>
        <v>0</v>
      </c>
      <c r="BN118" s="106">
        <f t="shared" si="98"/>
        <v>0</v>
      </c>
      <c r="BO118" s="106">
        <f t="shared" si="99"/>
        <v>0</v>
      </c>
      <c r="BP118" s="112">
        <f t="shared" si="100"/>
        <v>0</v>
      </c>
      <c r="BQ118" s="113">
        <f t="shared" si="101"/>
        <v>0</v>
      </c>
      <c r="BR118" s="112">
        <f t="shared" si="102"/>
        <v>0</v>
      </c>
      <c r="BS118" s="210">
        <f t="shared" si="103"/>
        <v>0</v>
      </c>
      <c r="BT118" s="212">
        <f t="shared" si="104"/>
        <v>0</v>
      </c>
      <c r="BU118" s="242">
        <f t="shared" si="105"/>
        <v>0</v>
      </c>
      <c r="BV118" s="103">
        <f t="shared" si="106"/>
        <v>0</v>
      </c>
      <c r="BW118" s="120" t="str">
        <f t="shared" si="107"/>
        <v>POSTPONED</v>
      </c>
      <c r="BX118" s="118"/>
    </row>
    <row r="119" spans="1:76" s="247" customFormat="1" ht="30" customHeight="1" x14ac:dyDescent="0.25">
      <c r="A119" s="126" t="s">
        <v>239</v>
      </c>
      <c r="B119" s="127" t="s">
        <v>276</v>
      </c>
      <c r="C119" s="144" t="s">
        <v>272</v>
      </c>
      <c r="D119" s="209" t="s">
        <v>90</v>
      </c>
      <c r="E119" s="103">
        <f t="shared" si="72"/>
        <v>0</v>
      </c>
      <c r="F119" s="246"/>
      <c r="G119" s="105" t="s">
        <v>73</v>
      </c>
      <c r="H119" s="106" t="s">
        <v>73</v>
      </c>
      <c r="I119" s="106" t="s">
        <v>73</v>
      </c>
      <c r="J119" s="107" t="s">
        <v>73</v>
      </c>
      <c r="K119" s="107"/>
      <c r="L119" s="108">
        <v>8</v>
      </c>
      <c r="M119" s="108"/>
      <c r="N119" s="109" t="s">
        <v>92</v>
      </c>
      <c r="O119" s="109"/>
      <c r="P119" s="106"/>
      <c r="Q119" s="110"/>
      <c r="R119" s="111">
        <f t="shared" si="73"/>
        <v>1</v>
      </c>
      <c r="S119" s="106">
        <f t="shared" si="74"/>
        <v>1</v>
      </c>
      <c r="T119" s="106">
        <f t="shared" si="75"/>
        <v>1</v>
      </c>
      <c r="U119" s="112">
        <f t="shared" si="76"/>
        <v>4</v>
      </c>
      <c r="V119" s="113">
        <f t="shared" si="77"/>
        <v>2.2400000000000002</v>
      </c>
      <c r="W119" s="112">
        <f t="shared" si="78"/>
        <v>2</v>
      </c>
      <c r="X119" s="113">
        <f t="shared" si="79"/>
        <v>1.62</v>
      </c>
      <c r="Y119" s="112">
        <f t="shared" si="80"/>
        <v>0</v>
      </c>
      <c r="Z119" s="210">
        <f t="shared" si="81"/>
        <v>0</v>
      </c>
      <c r="AA119" s="103">
        <f t="shared" si="82"/>
        <v>3.8600000000000003</v>
      </c>
      <c r="AB119" s="115" t="str">
        <f t="shared" si="83"/>
        <v>-</v>
      </c>
      <c r="AC119" s="105"/>
      <c r="AD119" s="106"/>
      <c r="AE119" s="110"/>
      <c r="AF119" s="105"/>
      <c r="AG119" s="110"/>
      <c r="AH119" s="105"/>
      <c r="AI119" s="110"/>
      <c r="AJ119" s="211"/>
      <c r="AK119" s="111">
        <f t="shared" si="84"/>
        <v>0</v>
      </c>
      <c r="AL119" s="106">
        <f t="shared" si="85"/>
        <v>0</v>
      </c>
      <c r="AM119" s="112">
        <f t="shared" si="86"/>
        <v>0</v>
      </c>
      <c r="AN119" s="113">
        <f t="shared" si="87"/>
        <v>0</v>
      </c>
      <c r="AO119" s="112">
        <f t="shared" si="88"/>
        <v>0</v>
      </c>
      <c r="AP119" s="113">
        <f t="shared" si="89"/>
        <v>0</v>
      </c>
      <c r="AQ119" s="112">
        <f t="shared" si="90"/>
        <v>0</v>
      </c>
      <c r="AR119" s="114">
        <f t="shared" si="91"/>
        <v>0</v>
      </c>
      <c r="AS119" s="103">
        <f t="shared" si="92"/>
        <v>0</v>
      </c>
      <c r="AT119" s="115" t="str">
        <f t="shared" si="93"/>
        <v>EXLUDE</v>
      </c>
      <c r="AU119" s="95">
        <f t="shared" si="94"/>
        <v>0</v>
      </c>
      <c r="AV119" s="105"/>
      <c r="AW119" s="106"/>
      <c r="AX119" s="106"/>
      <c r="AY119" s="106"/>
      <c r="AZ119" s="106"/>
      <c r="BA119" s="110"/>
      <c r="BB119" s="105"/>
      <c r="BC119" s="110"/>
      <c r="BD119" s="105"/>
      <c r="BE119" s="110"/>
      <c r="BF119" s="105"/>
      <c r="BG119" s="106"/>
      <c r="BH119" s="106"/>
      <c r="BI119" s="106"/>
      <c r="BJ119" s="104"/>
      <c r="BK119" s="111">
        <f t="shared" si="95"/>
        <v>0</v>
      </c>
      <c r="BL119" s="106">
        <f t="shared" si="96"/>
        <v>0</v>
      </c>
      <c r="BM119" s="106">
        <f t="shared" si="97"/>
        <v>0</v>
      </c>
      <c r="BN119" s="106">
        <f t="shared" si="98"/>
        <v>0</v>
      </c>
      <c r="BO119" s="106">
        <f t="shared" si="99"/>
        <v>0</v>
      </c>
      <c r="BP119" s="112">
        <f t="shared" si="100"/>
        <v>0</v>
      </c>
      <c r="BQ119" s="113">
        <f t="shared" si="101"/>
        <v>0</v>
      </c>
      <c r="BR119" s="112">
        <f t="shared" si="102"/>
        <v>0</v>
      </c>
      <c r="BS119" s="210">
        <f t="shared" si="103"/>
        <v>0</v>
      </c>
      <c r="BT119" s="212">
        <f t="shared" si="104"/>
        <v>0</v>
      </c>
      <c r="BU119" s="242">
        <f t="shared" si="105"/>
        <v>0</v>
      </c>
      <c r="BV119" s="103">
        <f t="shared" si="106"/>
        <v>0</v>
      </c>
      <c r="BW119" s="120" t="str">
        <f t="shared" si="107"/>
        <v>POSTPONED</v>
      </c>
      <c r="BX119" s="118"/>
    </row>
    <row r="120" spans="1:76" s="247" customFormat="1" ht="30" customHeight="1" x14ac:dyDescent="0.25">
      <c r="A120" s="121" t="s">
        <v>189</v>
      </c>
      <c r="B120" s="122" t="s">
        <v>277</v>
      </c>
      <c r="C120" s="101" t="s">
        <v>219</v>
      </c>
      <c r="D120" s="209" t="s">
        <v>90</v>
      </c>
      <c r="E120" s="103">
        <f t="shared" si="72"/>
        <v>0</v>
      </c>
      <c r="F120" s="246"/>
      <c r="G120" s="105" t="s">
        <v>73</v>
      </c>
      <c r="H120" s="106" t="s">
        <v>73</v>
      </c>
      <c r="I120" s="106" t="s">
        <v>73</v>
      </c>
      <c r="J120" s="107" t="s">
        <v>73</v>
      </c>
      <c r="K120" s="107"/>
      <c r="L120" s="108">
        <v>9</v>
      </c>
      <c r="M120" s="108"/>
      <c r="N120" s="109" t="s">
        <v>92</v>
      </c>
      <c r="O120" s="109"/>
      <c r="P120" s="106"/>
      <c r="Q120" s="110"/>
      <c r="R120" s="111">
        <f t="shared" si="73"/>
        <v>1</v>
      </c>
      <c r="S120" s="106">
        <f t="shared" si="74"/>
        <v>1</v>
      </c>
      <c r="T120" s="106">
        <f t="shared" si="75"/>
        <v>1</v>
      </c>
      <c r="U120" s="112">
        <f t="shared" si="76"/>
        <v>4</v>
      </c>
      <c r="V120" s="113">
        <f t="shared" si="77"/>
        <v>2.2400000000000002</v>
      </c>
      <c r="W120" s="112">
        <f t="shared" si="78"/>
        <v>2</v>
      </c>
      <c r="X120" s="113">
        <f t="shared" si="79"/>
        <v>1.62</v>
      </c>
      <c r="Y120" s="112">
        <f t="shared" si="80"/>
        <v>0</v>
      </c>
      <c r="Z120" s="210">
        <f t="shared" si="81"/>
        <v>0</v>
      </c>
      <c r="AA120" s="103">
        <f t="shared" si="82"/>
        <v>3.8600000000000003</v>
      </c>
      <c r="AB120" s="115" t="str">
        <f t="shared" si="83"/>
        <v>-</v>
      </c>
      <c r="AC120" s="105"/>
      <c r="AD120" s="106"/>
      <c r="AE120" s="110"/>
      <c r="AF120" s="105"/>
      <c r="AG120" s="110"/>
      <c r="AH120" s="105"/>
      <c r="AI120" s="110"/>
      <c r="AJ120" s="211"/>
      <c r="AK120" s="111">
        <f t="shared" si="84"/>
        <v>0</v>
      </c>
      <c r="AL120" s="106">
        <f t="shared" si="85"/>
        <v>0</v>
      </c>
      <c r="AM120" s="112">
        <f t="shared" si="86"/>
        <v>0</v>
      </c>
      <c r="AN120" s="113">
        <f t="shared" si="87"/>
        <v>0</v>
      </c>
      <c r="AO120" s="112">
        <f t="shared" si="88"/>
        <v>0</v>
      </c>
      <c r="AP120" s="113">
        <f t="shared" si="89"/>
        <v>0</v>
      </c>
      <c r="AQ120" s="112">
        <f t="shared" si="90"/>
        <v>0</v>
      </c>
      <c r="AR120" s="114">
        <f t="shared" si="91"/>
        <v>0</v>
      </c>
      <c r="AS120" s="103">
        <f t="shared" si="92"/>
        <v>0</v>
      </c>
      <c r="AT120" s="115" t="str">
        <f t="shared" si="93"/>
        <v>EXLUDE</v>
      </c>
      <c r="AU120" s="95">
        <f t="shared" si="94"/>
        <v>0</v>
      </c>
      <c r="AV120" s="105"/>
      <c r="AW120" s="106"/>
      <c r="AX120" s="106"/>
      <c r="AY120" s="106"/>
      <c r="AZ120" s="106"/>
      <c r="BA120" s="110"/>
      <c r="BB120" s="105"/>
      <c r="BC120" s="110"/>
      <c r="BD120" s="105"/>
      <c r="BE120" s="110"/>
      <c r="BF120" s="105"/>
      <c r="BG120" s="106"/>
      <c r="BH120" s="106"/>
      <c r="BI120" s="106"/>
      <c r="BJ120" s="104"/>
      <c r="BK120" s="111">
        <f t="shared" si="95"/>
        <v>0</v>
      </c>
      <c r="BL120" s="106">
        <f t="shared" si="96"/>
        <v>0</v>
      </c>
      <c r="BM120" s="106">
        <f t="shared" si="97"/>
        <v>0</v>
      </c>
      <c r="BN120" s="106">
        <f t="shared" si="98"/>
        <v>0</v>
      </c>
      <c r="BO120" s="106">
        <f t="shared" si="99"/>
        <v>0</v>
      </c>
      <c r="BP120" s="112">
        <f t="shared" si="100"/>
        <v>0</v>
      </c>
      <c r="BQ120" s="113">
        <f t="shared" si="101"/>
        <v>0</v>
      </c>
      <c r="BR120" s="112">
        <f t="shared" si="102"/>
        <v>0</v>
      </c>
      <c r="BS120" s="210">
        <f t="shared" si="103"/>
        <v>0</v>
      </c>
      <c r="BT120" s="212">
        <f t="shared" si="104"/>
        <v>0</v>
      </c>
      <c r="BU120" s="242">
        <f t="shared" si="105"/>
        <v>0</v>
      </c>
      <c r="BV120" s="103">
        <f t="shared" si="106"/>
        <v>0</v>
      </c>
      <c r="BW120" s="120" t="str">
        <f t="shared" si="107"/>
        <v>POSTPONED</v>
      </c>
      <c r="BX120" s="118"/>
    </row>
    <row r="121" spans="1:76" s="247" customFormat="1" ht="30" customHeight="1" x14ac:dyDescent="0.25">
      <c r="A121" s="99" t="s">
        <v>278</v>
      </c>
      <c r="B121" s="100" t="s">
        <v>279</v>
      </c>
      <c r="C121" s="101" t="s">
        <v>207</v>
      </c>
      <c r="D121" s="209" t="s">
        <v>90</v>
      </c>
      <c r="E121" s="103">
        <f t="shared" ref="E121:E152" si="108">IF(BV121=0,0,AU121+BV121)</f>
        <v>0</v>
      </c>
      <c r="F121" s="246"/>
      <c r="G121" s="105" t="s">
        <v>73</v>
      </c>
      <c r="H121" s="106" t="s">
        <v>73</v>
      </c>
      <c r="I121" s="106" t="s">
        <v>73</v>
      </c>
      <c r="J121" s="107" t="s">
        <v>82</v>
      </c>
      <c r="K121" s="107"/>
      <c r="L121" s="108">
        <v>9</v>
      </c>
      <c r="M121" s="108"/>
      <c r="N121" s="109" t="s">
        <v>74</v>
      </c>
      <c r="O121" s="109"/>
      <c r="P121" s="106"/>
      <c r="Q121" s="110"/>
      <c r="R121" s="111">
        <f t="shared" ref="R121:R152" si="109">IF(G121=$G$7,1,0)</f>
        <v>1</v>
      </c>
      <c r="S121" s="106">
        <f t="shared" ref="S121:S152" si="110">IF(H121=$H$7,1,IF(H121=$H$9,1,0))</f>
        <v>1</v>
      </c>
      <c r="T121" s="106">
        <f t="shared" ref="T121:T152" si="111">IF(I121=$I$7,1,0)</f>
        <v>1</v>
      </c>
      <c r="U121" s="112">
        <f t="shared" ref="U121:U152" si="112">IF(J121=$J$7,$K$7,$K$8)</f>
        <v>0</v>
      </c>
      <c r="V121" s="113">
        <f t="shared" ref="V121:V152" si="113">U121*$K$5</f>
        <v>0</v>
      </c>
      <c r="W121" s="112">
        <f t="shared" ref="W121:W152" si="114">IF(L121&gt;$L$11,$M$7,IF(L121&gt;$L$15,$M$11,IF(L121&gt;$L$19,$M$15,IF(L121&gt;$L$23,$M$19,0))))</f>
        <v>2</v>
      </c>
      <c r="X121" s="113">
        <f t="shared" ref="X121:X152" si="115">W121*$M$5</f>
        <v>1.62</v>
      </c>
      <c r="Y121" s="112">
        <f t="shared" ref="Y121:Y152" si="116">IF(N121=$N$7,$O$7,IF(N121=$N$8,$O$8,$O$9))</f>
        <v>4</v>
      </c>
      <c r="Z121" s="210">
        <f t="shared" ref="Z121:Z152" si="117">Y121*$O$5</f>
        <v>2.2400000000000002</v>
      </c>
      <c r="AA121" s="103">
        <f t="shared" ref="AA121:AA152" si="118">(V121+X121+Z121)*R121*S121*T121</f>
        <v>3.8600000000000003</v>
      </c>
      <c r="AB121" s="115" t="str">
        <f t="shared" ref="AB121:AB152" si="119">IF(H121=$H$9,"NO PROVIDER",IF(H121=$H$8,"EXCLUDE","-"))</f>
        <v>-</v>
      </c>
      <c r="AC121" s="105"/>
      <c r="AD121" s="106"/>
      <c r="AE121" s="110"/>
      <c r="AF121" s="105"/>
      <c r="AG121" s="110"/>
      <c r="AH121" s="105"/>
      <c r="AI121" s="110"/>
      <c r="AJ121" s="211"/>
      <c r="AK121" s="111">
        <f t="shared" ref="AK121:AK152" si="120">IF(AC121=$AC$7,1,0)</f>
        <v>0</v>
      </c>
      <c r="AL121" s="106">
        <f t="shared" ref="AL121:AL152" si="121">IF(AD121=$AD$7,1,0)</f>
        <v>0</v>
      </c>
      <c r="AM121" s="112">
        <f t="shared" ref="AM121:AM152" si="122">IF(AE121=$AE$7,4,IF(AE121=$AE$8,3,IF(AE121=$AE$9,2,IF(AE121=$AE$10,1,0))))</f>
        <v>0</v>
      </c>
      <c r="AN121" s="113">
        <f t="shared" ref="AN121:AN152" si="123">AM121*$AF$5</f>
        <v>0</v>
      </c>
      <c r="AO121" s="112">
        <f t="shared" ref="AO121:AO152" si="124">IF(AG121=$AG$7,4,IF(AG121=$AG$8,2,0))</f>
        <v>0</v>
      </c>
      <c r="AP121" s="113">
        <f t="shared" ref="AP121:AP152" si="125">AO121*$AH$5</f>
        <v>0</v>
      </c>
      <c r="AQ121" s="112">
        <f t="shared" ref="AQ121:AQ152" si="126">IF(AI121=$AI$7,4,IF(AI121=$AI$8,2,0))</f>
        <v>0</v>
      </c>
      <c r="AR121" s="114">
        <f t="shared" ref="AR121:AR152" si="127">AQ121*$AJ$5</f>
        <v>0</v>
      </c>
      <c r="AS121" s="103">
        <f t="shared" ref="AS121:AS152" si="128">(AN121+AP121+AR121)*AK121*AL121</f>
        <v>0</v>
      </c>
      <c r="AT121" s="115" t="str">
        <f t="shared" ref="AT121:AT152" si="129">IF(AS121=0,"EXLUDE","-")</f>
        <v>EXLUDE</v>
      </c>
      <c r="AU121" s="95">
        <f t="shared" ref="AU121:AU152" si="130">IF(AS121=0,0,AS121+AA121)</f>
        <v>0</v>
      </c>
      <c r="AV121" s="105"/>
      <c r="AW121" s="106"/>
      <c r="AX121" s="106"/>
      <c r="AY121" s="106"/>
      <c r="AZ121" s="106"/>
      <c r="BA121" s="110"/>
      <c r="BB121" s="105"/>
      <c r="BC121" s="110"/>
      <c r="BD121" s="105"/>
      <c r="BE121" s="110"/>
      <c r="BF121" s="105"/>
      <c r="BG121" s="106"/>
      <c r="BH121" s="106"/>
      <c r="BI121" s="106"/>
      <c r="BJ121" s="104"/>
      <c r="BK121" s="111">
        <f t="shared" ref="BK121:BK152" si="131">IF(AV121=$AV$7,1,0)</f>
        <v>0</v>
      </c>
      <c r="BL121" s="106">
        <f t="shared" ref="BL121:BL152" si="132">IF(AW121=$AW$7,1,0)</f>
        <v>0</v>
      </c>
      <c r="BM121" s="106">
        <f t="shared" ref="BM121:BM152" si="133">IF(AX121=$AX$7,1,0)</f>
        <v>0</v>
      </c>
      <c r="BN121" s="106">
        <f t="shared" ref="BN121:BN152" si="134">IF(AY121=$AY$7,1,0)</f>
        <v>0</v>
      </c>
      <c r="BO121" s="106">
        <f t="shared" ref="BO121:BO152" si="135">IF(AZ121=$AZ$7,1,0)</f>
        <v>0</v>
      </c>
      <c r="BP121" s="112">
        <f t="shared" ref="BP121:BP152" si="136">IF(BA121=$BA$7,4,IF(BA121=$BA$8,2,0))</f>
        <v>0</v>
      </c>
      <c r="BQ121" s="113">
        <f t="shared" ref="BQ121:BQ152" si="137">BP121*$BB$5</f>
        <v>0</v>
      </c>
      <c r="BR121" s="112">
        <f t="shared" ref="BR121:BR152" si="138">IF(BC121=$BC$7,4,IF(BC121=$BC$8,3,IF(BC121=$BC$9,2,IF(BC121=$BC$10,1,0))))</f>
        <v>0</v>
      </c>
      <c r="BS121" s="210">
        <f t="shared" ref="BS121:BS152" si="139">BR121*$BD$5</f>
        <v>0</v>
      </c>
      <c r="BT121" s="212">
        <f t="shared" ref="BT121:BT152" si="140">IF(BE121=$BE$7,4,IF(BE121=$BE$8,2,0))</f>
        <v>0</v>
      </c>
      <c r="BU121" s="242">
        <f t="shared" ref="BU121:BU152" si="141">BT121*$BF$5</f>
        <v>0</v>
      </c>
      <c r="BV121" s="103">
        <f t="shared" ref="BV121:BV152" si="142">(BQ121+BS121+BU121)*BK121*BL121*BM121*BN121*BO121</f>
        <v>0</v>
      </c>
      <c r="BW121" s="120" t="str">
        <f t="shared" si="107"/>
        <v>POSTPONED</v>
      </c>
      <c r="BX121" s="118"/>
    </row>
    <row r="122" spans="1:76" s="247" customFormat="1" ht="30" customHeight="1" x14ac:dyDescent="0.25">
      <c r="A122" s="99" t="s">
        <v>280</v>
      </c>
      <c r="B122" s="100" t="s">
        <v>281</v>
      </c>
      <c r="C122" s="218"/>
      <c r="D122" s="209" t="s">
        <v>90</v>
      </c>
      <c r="E122" s="103">
        <f t="shared" si="108"/>
        <v>0</v>
      </c>
      <c r="F122" s="246"/>
      <c r="G122" s="105" t="s">
        <v>73</v>
      </c>
      <c r="H122" s="106" t="s">
        <v>91</v>
      </c>
      <c r="I122" s="106" t="s">
        <v>73</v>
      </c>
      <c r="J122" s="107" t="s">
        <v>73</v>
      </c>
      <c r="K122" s="107"/>
      <c r="L122" s="108">
        <v>3</v>
      </c>
      <c r="M122" s="108"/>
      <c r="N122" s="109" t="s">
        <v>83</v>
      </c>
      <c r="O122" s="109"/>
      <c r="P122" s="106"/>
      <c r="Q122" s="110"/>
      <c r="R122" s="111">
        <f t="shared" si="109"/>
        <v>1</v>
      </c>
      <c r="S122" s="106">
        <f t="shared" si="110"/>
        <v>1</v>
      </c>
      <c r="T122" s="106">
        <f t="shared" si="111"/>
        <v>1</v>
      </c>
      <c r="U122" s="112">
        <f t="shared" si="112"/>
        <v>4</v>
      </c>
      <c r="V122" s="113">
        <f t="shared" si="113"/>
        <v>2.2400000000000002</v>
      </c>
      <c r="W122" s="112">
        <f t="shared" si="114"/>
        <v>0</v>
      </c>
      <c r="X122" s="113">
        <f t="shared" si="115"/>
        <v>0</v>
      </c>
      <c r="Y122" s="112">
        <f t="shared" si="116"/>
        <v>2</v>
      </c>
      <c r="Z122" s="210">
        <f t="shared" si="117"/>
        <v>1.1200000000000001</v>
      </c>
      <c r="AA122" s="103">
        <f t="shared" si="118"/>
        <v>3.3600000000000003</v>
      </c>
      <c r="AB122" s="115" t="str">
        <f t="shared" si="119"/>
        <v>NO PROVIDER</v>
      </c>
      <c r="AC122" s="105"/>
      <c r="AD122" s="106"/>
      <c r="AE122" s="110"/>
      <c r="AF122" s="105"/>
      <c r="AG122" s="110"/>
      <c r="AH122" s="105"/>
      <c r="AI122" s="110"/>
      <c r="AJ122" s="211"/>
      <c r="AK122" s="111">
        <f t="shared" si="120"/>
        <v>0</v>
      </c>
      <c r="AL122" s="106">
        <f t="shared" si="121"/>
        <v>0</v>
      </c>
      <c r="AM122" s="112">
        <f t="shared" si="122"/>
        <v>0</v>
      </c>
      <c r="AN122" s="113">
        <f t="shared" si="123"/>
        <v>0</v>
      </c>
      <c r="AO122" s="112">
        <f t="shared" si="124"/>
        <v>0</v>
      </c>
      <c r="AP122" s="113">
        <f t="shared" si="125"/>
        <v>0</v>
      </c>
      <c r="AQ122" s="112">
        <f t="shared" si="126"/>
        <v>0</v>
      </c>
      <c r="AR122" s="114">
        <f t="shared" si="127"/>
        <v>0</v>
      </c>
      <c r="AS122" s="103">
        <f t="shared" si="128"/>
        <v>0</v>
      </c>
      <c r="AT122" s="115" t="str">
        <f t="shared" si="129"/>
        <v>EXLUDE</v>
      </c>
      <c r="AU122" s="95">
        <f t="shared" si="130"/>
        <v>0</v>
      </c>
      <c r="AV122" s="105"/>
      <c r="AW122" s="106"/>
      <c r="AX122" s="106"/>
      <c r="AY122" s="106"/>
      <c r="AZ122" s="106"/>
      <c r="BA122" s="110"/>
      <c r="BB122" s="105"/>
      <c r="BC122" s="110"/>
      <c r="BD122" s="105"/>
      <c r="BE122" s="110"/>
      <c r="BF122" s="105"/>
      <c r="BG122" s="106"/>
      <c r="BH122" s="106"/>
      <c r="BI122" s="106"/>
      <c r="BJ122" s="104"/>
      <c r="BK122" s="111">
        <f t="shared" si="131"/>
        <v>0</v>
      </c>
      <c r="BL122" s="106">
        <f t="shared" si="132"/>
        <v>0</v>
      </c>
      <c r="BM122" s="106">
        <f t="shared" si="133"/>
        <v>0</v>
      </c>
      <c r="BN122" s="106">
        <f t="shared" si="134"/>
        <v>0</v>
      </c>
      <c r="BO122" s="106">
        <f t="shared" si="135"/>
        <v>0</v>
      </c>
      <c r="BP122" s="112">
        <f t="shared" si="136"/>
        <v>0</v>
      </c>
      <c r="BQ122" s="113">
        <f t="shared" si="137"/>
        <v>0</v>
      </c>
      <c r="BR122" s="112">
        <f t="shared" si="138"/>
        <v>0</v>
      </c>
      <c r="BS122" s="210">
        <f t="shared" si="139"/>
        <v>0</v>
      </c>
      <c r="BT122" s="212">
        <f t="shared" si="140"/>
        <v>0</v>
      </c>
      <c r="BU122" s="242">
        <f t="shared" si="141"/>
        <v>0</v>
      </c>
      <c r="BV122" s="103">
        <f t="shared" si="142"/>
        <v>0</v>
      </c>
      <c r="BW122" s="120" t="str">
        <f t="shared" si="107"/>
        <v>POSTPONED</v>
      </c>
      <c r="BX122" s="118"/>
    </row>
    <row r="123" spans="1:76" s="247" customFormat="1" ht="30" customHeight="1" x14ac:dyDescent="0.25">
      <c r="A123" s="99" t="s">
        <v>282</v>
      </c>
      <c r="B123" s="100" t="s">
        <v>283</v>
      </c>
      <c r="C123" s="218"/>
      <c r="D123" s="209" t="s">
        <v>90</v>
      </c>
      <c r="E123" s="103">
        <f t="shared" si="108"/>
        <v>0</v>
      </c>
      <c r="F123" s="246"/>
      <c r="G123" s="105" t="s">
        <v>73</v>
      </c>
      <c r="H123" s="106" t="s">
        <v>91</v>
      </c>
      <c r="I123" s="106" t="s">
        <v>73</v>
      </c>
      <c r="J123" s="107" t="s">
        <v>73</v>
      </c>
      <c r="K123" s="107"/>
      <c r="L123" s="108">
        <v>3</v>
      </c>
      <c r="M123" s="108"/>
      <c r="N123" s="109" t="s">
        <v>83</v>
      </c>
      <c r="O123" s="109"/>
      <c r="P123" s="106"/>
      <c r="Q123" s="110"/>
      <c r="R123" s="111">
        <f t="shared" si="109"/>
        <v>1</v>
      </c>
      <c r="S123" s="106">
        <f t="shared" si="110"/>
        <v>1</v>
      </c>
      <c r="T123" s="106">
        <f t="shared" si="111"/>
        <v>1</v>
      </c>
      <c r="U123" s="112">
        <f t="shared" si="112"/>
        <v>4</v>
      </c>
      <c r="V123" s="113">
        <f t="shared" si="113"/>
        <v>2.2400000000000002</v>
      </c>
      <c r="W123" s="112">
        <f t="shared" si="114"/>
        <v>0</v>
      </c>
      <c r="X123" s="113">
        <f t="shared" si="115"/>
        <v>0</v>
      </c>
      <c r="Y123" s="112">
        <f t="shared" si="116"/>
        <v>2</v>
      </c>
      <c r="Z123" s="210">
        <f t="shared" si="117"/>
        <v>1.1200000000000001</v>
      </c>
      <c r="AA123" s="103">
        <f t="shared" si="118"/>
        <v>3.3600000000000003</v>
      </c>
      <c r="AB123" s="115" t="str">
        <f t="shared" si="119"/>
        <v>NO PROVIDER</v>
      </c>
      <c r="AC123" s="105"/>
      <c r="AD123" s="106"/>
      <c r="AE123" s="110"/>
      <c r="AF123" s="105"/>
      <c r="AG123" s="110"/>
      <c r="AH123" s="105"/>
      <c r="AI123" s="110"/>
      <c r="AJ123" s="211"/>
      <c r="AK123" s="111">
        <f t="shared" si="120"/>
        <v>0</v>
      </c>
      <c r="AL123" s="106">
        <f t="shared" si="121"/>
        <v>0</v>
      </c>
      <c r="AM123" s="112">
        <f t="shared" si="122"/>
        <v>0</v>
      </c>
      <c r="AN123" s="113">
        <f t="shared" si="123"/>
        <v>0</v>
      </c>
      <c r="AO123" s="112">
        <f t="shared" si="124"/>
        <v>0</v>
      </c>
      <c r="AP123" s="113">
        <f t="shared" si="125"/>
        <v>0</v>
      </c>
      <c r="AQ123" s="112">
        <f t="shared" si="126"/>
        <v>0</v>
      </c>
      <c r="AR123" s="114">
        <f t="shared" si="127"/>
        <v>0</v>
      </c>
      <c r="AS123" s="103">
        <f t="shared" si="128"/>
        <v>0</v>
      </c>
      <c r="AT123" s="115" t="str">
        <f t="shared" si="129"/>
        <v>EXLUDE</v>
      </c>
      <c r="AU123" s="95">
        <f t="shared" si="130"/>
        <v>0</v>
      </c>
      <c r="AV123" s="105"/>
      <c r="AW123" s="106"/>
      <c r="AX123" s="106"/>
      <c r="AY123" s="106"/>
      <c r="AZ123" s="106"/>
      <c r="BA123" s="110"/>
      <c r="BB123" s="105"/>
      <c r="BC123" s="110"/>
      <c r="BD123" s="105"/>
      <c r="BE123" s="110"/>
      <c r="BF123" s="105"/>
      <c r="BG123" s="106"/>
      <c r="BH123" s="106"/>
      <c r="BI123" s="106"/>
      <c r="BJ123" s="104"/>
      <c r="BK123" s="111">
        <f t="shared" si="131"/>
        <v>0</v>
      </c>
      <c r="BL123" s="106">
        <f t="shared" si="132"/>
        <v>0</v>
      </c>
      <c r="BM123" s="106">
        <f t="shared" si="133"/>
        <v>0</v>
      </c>
      <c r="BN123" s="106">
        <f t="shared" si="134"/>
        <v>0</v>
      </c>
      <c r="BO123" s="106">
        <f t="shared" si="135"/>
        <v>0</v>
      </c>
      <c r="BP123" s="112">
        <f t="shared" si="136"/>
        <v>0</v>
      </c>
      <c r="BQ123" s="113">
        <f t="shared" si="137"/>
        <v>0</v>
      </c>
      <c r="BR123" s="112">
        <f t="shared" si="138"/>
        <v>0</v>
      </c>
      <c r="BS123" s="210">
        <f t="shared" si="139"/>
        <v>0</v>
      </c>
      <c r="BT123" s="212">
        <f t="shared" si="140"/>
        <v>0</v>
      </c>
      <c r="BU123" s="242">
        <f t="shared" si="141"/>
        <v>0</v>
      </c>
      <c r="BV123" s="103">
        <f t="shared" si="142"/>
        <v>0</v>
      </c>
      <c r="BW123" s="120" t="str">
        <f t="shared" si="107"/>
        <v>POSTPONED</v>
      </c>
      <c r="BX123" s="118"/>
    </row>
    <row r="124" spans="1:76" ht="30" customHeight="1" x14ac:dyDescent="0.25">
      <c r="A124" s="126" t="s">
        <v>284</v>
      </c>
      <c r="B124" s="127" t="s">
        <v>285</v>
      </c>
      <c r="C124" s="144" t="s">
        <v>286</v>
      </c>
      <c r="D124" s="209" t="s">
        <v>90</v>
      </c>
      <c r="E124" s="103">
        <f t="shared" si="108"/>
        <v>0</v>
      </c>
      <c r="F124" s="132"/>
      <c r="G124" s="105" t="s">
        <v>73</v>
      </c>
      <c r="H124" s="106" t="s">
        <v>73</v>
      </c>
      <c r="I124" s="106" t="s">
        <v>73</v>
      </c>
      <c r="J124" s="107" t="s">
        <v>73</v>
      </c>
      <c r="K124" s="107"/>
      <c r="L124" s="108">
        <v>3</v>
      </c>
      <c r="M124" s="108"/>
      <c r="N124" s="109" t="s">
        <v>83</v>
      </c>
      <c r="O124" s="109"/>
      <c r="P124" s="106"/>
      <c r="Q124" s="110"/>
      <c r="R124" s="111">
        <f t="shared" si="109"/>
        <v>1</v>
      </c>
      <c r="S124" s="106">
        <f t="shared" si="110"/>
        <v>1</v>
      </c>
      <c r="T124" s="106">
        <f t="shared" si="111"/>
        <v>1</v>
      </c>
      <c r="U124" s="112">
        <f t="shared" si="112"/>
        <v>4</v>
      </c>
      <c r="V124" s="113">
        <f t="shared" si="113"/>
        <v>2.2400000000000002</v>
      </c>
      <c r="W124" s="112">
        <f t="shared" si="114"/>
        <v>0</v>
      </c>
      <c r="X124" s="113">
        <f t="shared" si="115"/>
        <v>0</v>
      </c>
      <c r="Y124" s="112">
        <f t="shared" si="116"/>
        <v>2</v>
      </c>
      <c r="Z124" s="210">
        <f t="shared" si="117"/>
        <v>1.1200000000000001</v>
      </c>
      <c r="AA124" s="103">
        <f t="shared" si="118"/>
        <v>3.3600000000000003</v>
      </c>
      <c r="AB124" s="115" t="str">
        <f t="shared" si="119"/>
        <v>-</v>
      </c>
      <c r="AC124" s="105"/>
      <c r="AD124" s="106"/>
      <c r="AE124" s="110"/>
      <c r="AF124" s="105"/>
      <c r="AG124" s="110"/>
      <c r="AH124" s="105"/>
      <c r="AI124" s="110"/>
      <c r="AJ124" s="211"/>
      <c r="AK124" s="111">
        <f t="shared" si="120"/>
        <v>0</v>
      </c>
      <c r="AL124" s="106">
        <f t="shared" si="121"/>
        <v>0</v>
      </c>
      <c r="AM124" s="112">
        <f t="shared" si="122"/>
        <v>0</v>
      </c>
      <c r="AN124" s="113">
        <f t="shared" si="123"/>
        <v>0</v>
      </c>
      <c r="AO124" s="112">
        <f t="shared" si="124"/>
        <v>0</v>
      </c>
      <c r="AP124" s="113">
        <f t="shared" si="125"/>
        <v>0</v>
      </c>
      <c r="AQ124" s="112">
        <f t="shared" si="126"/>
        <v>0</v>
      </c>
      <c r="AR124" s="114">
        <f t="shared" si="127"/>
        <v>0</v>
      </c>
      <c r="AS124" s="103">
        <f t="shared" si="128"/>
        <v>0</v>
      </c>
      <c r="AT124" s="115" t="str">
        <f t="shared" si="129"/>
        <v>EXLUDE</v>
      </c>
      <c r="AU124" s="95">
        <f t="shared" si="130"/>
        <v>0</v>
      </c>
      <c r="AV124" s="105"/>
      <c r="AW124" s="106"/>
      <c r="AX124" s="106"/>
      <c r="AY124" s="106"/>
      <c r="AZ124" s="106"/>
      <c r="BA124" s="110"/>
      <c r="BB124" s="105"/>
      <c r="BC124" s="110"/>
      <c r="BD124" s="105"/>
      <c r="BE124" s="110"/>
      <c r="BF124" s="105"/>
      <c r="BG124" s="106"/>
      <c r="BH124" s="106"/>
      <c r="BI124" s="106"/>
      <c r="BJ124" s="104"/>
      <c r="BK124" s="111">
        <f t="shared" si="131"/>
        <v>0</v>
      </c>
      <c r="BL124" s="106">
        <f t="shared" si="132"/>
        <v>0</v>
      </c>
      <c r="BM124" s="106">
        <f t="shared" si="133"/>
        <v>0</v>
      </c>
      <c r="BN124" s="106">
        <f t="shared" si="134"/>
        <v>0</v>
      </c>
      <c r="BO124" s="106">
        <f t="shared" si="135"/>
        <v>0</v>
      </c>
      <c r="BP124" s="112">
        <f t="shared" si="136"/>
        <v>0</v>
      </c>
      <c r="BQ124" s="113">
        <f t="shared" si="137"/>
        <v>0</v>
      </c>
      <c r="BR124" s="112">
        <f t="shared" si="138"/>
        <v>0</v>
      </c>
      <c r="BS124" s="210">
        <f t="shared" si="139"/>
        <v>0</v>
      </c>
      <c r="BT124" s="212">
        <f t="shared" si="140"/>
        <v>0</v>
      </c>
      <c r="BU124" s="242">
        <f t="shared" si="141"/>
        <v>0</v>
      </c>
      <c r="BV124" s="103">
        <f t="shared" si="142"/>
        <v>0</v>
      </c>
      <c r="BW124" s="120" t="str">
        <f t="shared" si="107"/>
        <v>POSTPONED</v>
      </c>
      <c r="BX124" s="118"/>
    </row>
    <row r="125" spans="1:76" ht="30" customHeight="1" x14ac:dyDescent="0.25">
      <c r="A125" s="121" t="s">
        <v>259</v>
      </c>
      <c r="B125" s="248" t="s">
        <v>287</v>
      </c>
      <c r="C125" s="218"/>
      <c r="D125" s="209" t="s">
        <v>90</v>
      </c>
      <c r="E125" s="103">
        <f t="shared" si="108"/>
        <v>0</v>
      </c>
      <c r="F125" s="132"/>
      <c r="G125" s="105" t="s">
        <v>73</v>
      </c>
      <c r="H125" s="106" t="s">
        <v>91</v>
      </c>
      <c r="I125" s="106" t="s">
        <v>73</v>
      </c>
      <c r="J125" s="107" t="s">
        <v>73</v>
      </c>
      <c r="K125" s="107"/>
      <c r="L125" s="108">
        <v>7</v>
      </c>
      <c r="M125" s="108"/>
      <c r="N125" s="109" t="s">
        <v>92</v>
      </c>
      <c r="O125" s="109"/>
      <c r="P125" s="106"/>
      <c r="Q125" s="110"/>
      <c r="R125" s="111">
        <f t="shared" si="109"/>
        <v>1</v>
      </c>
      <c r="S125" s="106">
        <f t="shared" si="110"/>
        <v>1</v>
      </c>
      <c r="T125" s="106">
        <f t="shared" si="111"/>
        <v>1</v>
      </c>
      <c r="U125" s="112">
        <f t="shared" si="112"/>
        <v>4</v>
      </c>
      <c r="V125" s="113">
        <f t="shared" si="113"/>
        <v>2.2400000000000002</v>
      </c>
      <c r="W125" s="112">
        <f t="shared" si="114"/>
        <v>1</v>
      </c>
      <c r="X125" s="113">
        <f t="shared" si="115"/>
        <v>0.81</v>
      </c>
      <c r="Y125" s="112">
        <f t="shared" si="116"/>
        <v>0</v>
      </c>
      <c r="Z125" s="210">
        <f t="shared" si="117"/>
        <v>0</v>
      </c>
      <c r="AA125" s="103">
        <f t="shared" si="118"/>
        <v>3.0500000000000003</v>
      </c>
      <c r="AB125" s="115" t="str">
        <f t="shared" si="119"/>
        <v>NO PROVIDER</v>
      </c>
      <c r="AC125" s="105"/>
      <c r="AD125" s="106"/>
      <c r="AE125" s="110"/>
      <c r="AF125" s="105"/>
      <c r="AG125" s="110"/>
      <c r="AH125" s="105"/>
      <c r="AI125" s="110"/>
      <c r="AJ125" s="211"/>
      <c r="AK125" s="111">
        <f t="shared" si="120"/>
        <v>0</v>
      </c>
      <c r="AL125" s="106">
        <f t="shared" si="121"/>
        <v>0</v>
      </c>
      <c r="AM125" s="112">
        <f t="shared" si="122"/>
        <v>0</v>
      </c>
      <c r="AN125" s="113">
        <f t="shared" si="123"/>
        <v>0</v>
      </c>
      <c r="AO125" s="112">
        <f t="shared" si="124"/>
        <v>0</v>
      </c>
      <c r="AP125" s="113">
        <f t="shared" si="125"/>
        <v>0</v>
      </c>
      <c r="AQ125" s="112">
        <f t="shared" si="126"/>
        <v>0</v>
      </c>
      <c r="AR125" s="114">
        <f t="shared" si="127"/>
        <v>0</v>
      </c>
      <c r="AS125" s="103">
        <f t="shared" si="128"/>
        <v>0</v>
      </c>
      <c r="AT125" s="115" t="str">
        <f t="shared" si="129"/>
        <v>EXLUDE</v>
      </c>
      <c r="AU125" s="95">
        <f t="shared" si="130"/>
        <v>0</v>
      </c>
      <c r="AV125" s="105"/>
      <c r="AW125" s="106"/>
      <c r="AX125" s="106"/>
      <c r="AY125" s="106"/>
      <c r="AZ125" s="106"/>
      <c r="BA125" s="110"/>
      <c r="BB125" s="105"/>
      <c r="BC125" s="110"/>
      <c r="BD125" s="105"/>
      <c r="BE125" s="110"/>
      <c r="BF125" s="105"/>
      <c r="BG125" s="106"/>
      <c r="BH125" s="106"/>
      <c r="BI125" s="106"/>
      <c r="BJ125" s="104"/>
      <c r="BK125" s="111">
        <f t="shared" si="131"/>
        <v>0</v>
      </c>
      <c r="BL125" s="106">
        <f t="shared" si="132"/>
        <v>0</v>
      </c>
      <c r="BM125" s="106">
        <f t="shared" si="133"/>
        <v>0</v>
      </c>
      <c r="BN125" s="106">
        <f t="shared" si="134"/>
        <v>0</v>
      </c>
      <c r="BO125" s="106">
        <f t="shared" si="135"/>
        <v>0</v>
      </c>
      <c r="BP125" s="112">
        <f t="shared" si="136"/>
        <v>0</v>
      </c>
      <c r="BQ125" s="113">
        <f t="shared" si="137"/>
        <v>0</v>
      </c>
      <c r="BR125" s="112">
        <f t="shared" si="138"/>
        <v>0</v>
      </c>
      <c r="BS125" s="210">
        <f t="shared" si="139"/>
        <v>0</v>
      </c>
      <c r="BT125" s="212">
        <f t="shared" si="140"/>
        <v>0</v>
      </c>
      <c r="BU125" s="242">
        <f t="shared" si="141"/>
        <v>0</v>
      </c>
      <c r="BV125" s="103">
        <f t="shared" si="142"/>
        <v>0</v>
      </c>
      <c r="BW125" s="120" t="str">
        <f t="shared" si="107"/>
        <v>POSTPONED</v>
      </c>
      <c r="BX125" s="118"/>
    </row>
    <row r="126" spans="1:76" ht="30" customHeight="1" x14ac:dyDescent="0.25">
      <c r="A126" s="123" t="s">
        <v>273</v>
      </c>
      <c r="B126" s="124" t="s">
        <v>288</v>
      </c>
      <c r="C126" s="208" t="s">
        <v>179</v>
      </c>
      <c r="D126" s="209" t="s">
        <v>90</v>
      </c>
      <c r="E126" s="103">
        <f t="shared" si="108"/>
        <v>0</v>
      </c>
      <c r="F126" s="132"/>
      <c r="G126" s="105" t="s">
        <v>73</v>
      </c>
      <c r="H126" s="106" t="s">
        <v>91</v>
      </c>
      <c r="I126" s="106" t="s">
        <v>73</v>
      </c>
      <c r="J126" s="107" t="s">
        <v>73</v>
      </c>
      <c r="K126" s="107"/>
      <c r="L126" s="108">
        <v>7</v>
      </c>
      <c r="M126" s="108"/>
      <c r="N126" s="109" t="s">
        <v>92</v>
      </c>
      <c r="O126" s="109"/>
      <c r="P126" s="106"/>
      <c r="Q126" s="110"/>
      <c r="R126" s="111">
        <f t="shared" si="109"/>
        <v>1</v>
      </c>
      <c r="S126" s="106">
        <f t="shared" si="110"/>
        <v>1</v>
      </c>
      <c r="T126" s="106">
        <f t="shared" si="111"/>
        <v>1</v>
      </c>
      <c r="U126" s="112">
        <f t="shared" si="112"/>
        <v>4</v>
      </c>
      <c r="V126" s="113">
        <f t="shared" si="113"/>
        <v>2.2400000000000002</v>
      </c>
      <c r="W126" s="112">
        <f t="shared" si="114"/>
        <v>1</v>
      </c>
      <c r="X126" s="113">
        <f t="shared" si="115"/>
        <v>0.81</v>
      </c>
      <c r="Y126" s="112">
        <f t="shared" si="116"/>
        <v>0</v>
      </c>
      <c r="Z126" s="210">
        <f t="shared" si="117"/>
        <v>0</v>
      </c>
      <c r="AA126" s="103">
        <f t="shared" si="118"/>
        <v>3.0500000000000003</v>
      </c>
      <c r="AB126" s="115" t="str">
        <f t="shared" si="119"/>
        <v>NO PROVIDER</v>
      </c>
      <c r="AC126" s="105"/>
      <c r="AD126" s="106"/>
      <c r="AE126" s="110"/>
      <c r="AF126" s="105"/>
      <c r="AG126" s="110"/>
      <c r="AH126" s="105"/>
      <c r="AI126" s="110"/>
      <c r="AJ126" s="211"/>
      <c r="AK126" s="111">
        <f t="shared" si="120"/>
        <v>0</v>
      </c>
      <c r="AL126" s="106">
        <f t="shared" si="121"/>
        <v>0</v>
      </c>
      <c r="AM126" s="112">
        <f t="shared" si="122"/>
        <v>0</v>
      </c>
      <c r="AN126" s="113">
        <f t="shared" si="123"/>
        <v>0</v>
      </c>
      <c r="AO126" s="112">
        <f t="shared" si="124"/>
        <v>0</v>
      </c>
      <c r="AP126" s="113">
        <f t="shared" si="125"/>
        <v>0</v>
      </c>
      <c r="AQ126" s="112">
        <f t="shared" si="126"/>
        <v>0</v>
      </c>
      <c r="AR126" s="114">
        <f t="shared" si="127"/>
        <v>0</v>
      </c>
      <c r="AS126" s="103">
        <f t="shared" si="128"/>
        <v>0</v>
      </c>
      <c r="AT126" s="115" t="str">
        <f t="shared" si="129"/>
        <v>EXLUDE</v>
      </c>
      <c r="AU126" s="95">
        <f t="shared" si="130"/>
        <v>0</v>
      </c>
      <c r="AV126" s="105"/>
      <c r="AW126" s="106"/>
      <c r="AX126" s="106"/>
      <c r="AY126" s="106"/>
      <c r="AZ126" s="106"/>
      <c r="BA126" s="110"/>
      <c r="BB126" s="105"/>
      <c r="BC126" s="110"/>
      <c r="BD126" s="105"/>
      <c r="BE126" s="110"/>
      <c r="BF126" s="105"/>
      <c r="BG126" s="106"/>
      <c r="BH126" s="106"/>
      <c r="BI126" s="106"/>
      <c r="BJ126" s="104"/>
      <c r="BK126" s="111">
        <f t="shared" si="131"/>
        <v>0</v>
      </c>
      <c r="BL126" s="106">
        <f t="shared" si="132"/>
        <v>0</v>
      </c>
      <c r="BM126" s="106">
        <f t="shared" si="133"/>
        <v>0</v>
      </c>
      <c r="BN126" s="106">
        <f t="shared" si="134"/>
        <v>0</v>
      </c>
      <c r="BO126" s="106">
        <f t="shared" si="135"/>
        <v>0</v>
      </c>
      <c r="BP126" s="112">
        <f t="shared" si="136"/>
        <v>0</v>
      </c>
      <c r="BQ126" s="113">
        <f t="shared" si="137"/>
        <v>0</v>
      </c>
      <c r="BR126" s="112">
        <f t="shared" si="138"/>
        <v>0</v>
      </c>
      <c r="BS126" s="210">
        <f t="shared" si="139"/>
        <v>0</v>
      </c>
      <c r="BT126" s="212">
        <f t="shared" si="140"/>
        <v>0</v>
      </c>
      <c r="BU126" s="242">
        <f t="shared" si="141"/>
        <v>0</v>
      </c>
      <c r="BV126" s="103">
        <f t="shared" si="142"/>
        <v>0</v>
      </c>
      <c r="BW126" s="120" t="str">
        <f t="shared" si="107"/>
        <v>POSTPONED</v>
      </c>
      <c r="BX126" s="118"/>
    </row>
    <row r="127" spans="1:76" ht="30" customHeight="1" x14ac:dyDescent="0.25">
      <c r="A127" s="123" t="s">
        <v>273</v>
      </c>
      <c r="B127" s="124" t="s">
        <v>289</v>
      </c>
      <c r="C127" s="208" t="s">
        <v>182</v>
      </c>
      <c r="D127" s="209" t="s">
        <v>90</v>
      </c>
      <c r="E127" s="103">
        <f t="shared" si="108"/>
        <v>0</v>
      </c>
      <c r="F127" s="132"/>
      <c r="G127" s="105" t="s">
        <v>73</v>
      </c>
      <c r="H127" s="106" t="s">
        <v>91</v>
      </c>
      <c r="I127" s="106" t="s">
        <v>73</v>
      </c>
      <c r="J127" s="107" t="s">
        <v>73</v>
      </c>
      <c r="K127" s="107"/>
      <c r="L127" s="108">
        <v>6</v>
      </c>
      <c r="M127" s="108"/>
      <c r="N127" s="109" t="s">
        <v>92</v>
      </c>
      <c r="O127" s="109"/>
      <c r="P127" s="106"/>
      <c r="Q127" s="110"/>
      <c r="R127" s="111">
        <f t="shared" si="109"/>
        <v>1</v>
      </c>
      <c r="S127" s="106">
        <f t="shared" si="110"/>
        <v>1</v>
      </c>
      <c r="T127" s="106">
        <f t="shared" si="111"/>
        <v>1</v>
      </c>
      <c r="U127" s="112">
        <f t="shared" si="112"/>
        <v>4</v>
      </c>
      <c r="V127" s="113">
        <f t="shared" si="113"/>
        <v>2.2400000000000002</v>
      </c>
      <c r="W127" s="112">
        <f t="shared" si="114"/>
        <v>1</v>
      </c>
      <c r="X127" s="113">
        <f t="shared" si="115"/>
        <v>0.81</v>
      </c>
      <c r="Y127" s="112">
        <f t="shared" si="116"/>
        <v>0</v>
      </c>
      <c r="Z127" s="210">
        <f t="shared" si="117"/>
        <v>0</v>
      </c>
      <c r="AA127" s="103">
        <f t="shared" si="118"/>
        <v>3.0500000000000003</v>
      </c>
      <c r="AB127" s="115" t="str">
        <f t="shared" si="119"/>
        <v>NO PROVIDER</v>
      </c>
      <c r="AC127" s="105"/>
      <c r="AD127" s="106"/>
      <c r="AE127" s="110"/>
      <c r="AF127" s="105"/>
      <c r="AG127" s="110"/>
      <c r="AH127" s="105"/>
      <c r="AI127" s="110"/>
      <c r="AJ127" s="211"/>
      <c r="AK127" s="111">
        <f t="shared" si="120"/>
        <v>0</v>
      </c>
      <c r="AL127" s="106">
        <f t="shared" si="121"/>
        <v>0</v>
      </c>
      <c r="AM127" s="112">
        <f t="shared" si="122"/>
        <v>0</v>
      </c>
      <c r="AN127" s="113">
        <f t="shared" si="123"/>
        <v>0</v>
      </c>
      <c r="AO127" s="112">
        <f t="shared" si="124"/>
        <v>0</v>
      </c>
      <c r="AP127" s="113">
        <f t="shared" si="125"/>
        <v>0</v>
      </c>
      <c r="AQ127" s="112">
        <f t="shared" si="126"/>
        <v>0</v>
      </c>
      <c r="AR127" s="114">
        <f t="shared" si="127"/>
        <v>0</v>
      </c>
      <c r="AS127" s="103">
        <f t="shared" si="128"/>
        <v>0</v>
      </c>
      <c r="AT127" s="115" t="str">
        <f t="shared" si="129"/>
        <v>EXLUDE</v>
      </c>
      <c r="AU127" s="95">
        <f t="shared" si="130"/>
        <v>0</v>
      </c>
      <c r="AV127" s="105"/>
      <c r="AW127" s="106"/>
      <c r="AX127" s="106"/>
      <c r="AY127" s="106"/>
      <c r="AZ127" s="106"/>
      <c r="BA127" s="110"/>
      <c r="BB127" s="105"/>
      <c r="BC127" s="110"/>
      <c r="BD127" s="105"/>
      <c r="BE127" s="110"/>
      <c r="BF127" s="105"/>
      <c r="BG127" s="106"/>
      <c r="BH127" s="106"/>
      <c r="BI127" s="106"/>
      <c r="BJ127" s="104"/>
      <c r="BK127" s="111">
        <f t="shared" si="131"/>
        <v>0</v>
      </c>
      <c r="BL127" s="106">
        <f t="shared" si="132"/>
        <v>0</v>
      </c>
      <c r="BM127" s="106">
        <f t="shared" si="133"/>
        <v>0</v>
      </c>
      <c r="BN127" s="106">
        <f t="shared" si="134"/>
        <v>0</v>
      </c>
      <c r="BO127" s="106">
        <f t="shared" si="135"/>
        <v>0</v>
      </c>
      <c r="BP127" s="112">
        <f t="shared" si="136"/>
        <v>0</v>
      </c>
      <c r="BQ127" s="113">
        <f t="shared" si="137"/>
        <v>0</v>
      </c>
      <c r="BR127" s="112">
        <f t="shared" si="138"/>
        <v>0</v>
      </c>
      <c r="BS127" s="210">
        <f t="shared" si="139"/>
        <v>0</v>
      </c>
      <c r="BT127" s="212">
        <f t="shared" si="140"/>
        <v>0</v>
      </c>
      <c r="BU127" s="242">
        <f t="shared" si="141"/>
        <v>0</v>
      </c>
      <c r="BV127" s="103">
        <f t="shared" si="142"/>
        <v>0</v>
      </c>
      <c r="BW127" s="120" t="str">
        <f t="shared" si="107"/>
        <v>POSTPONED</v>
      </c>
      <c r="BX127" s="118"/>
    </row>
    <row r="128" spans="1:76" s="130" customFormat="1" ht="30" customHeight="1" x14ac:dyDescent="0.25">
      <c r="A128" s="128" t="s">
        <v>210</v>
      </c>
      <c r="B128" s="129" t="s">
        <v>290</v>
      </c>
      <c r="C128" s="218"/>
      <c r="D128" s="209" t="s">
        <v>90</v>
      </c>
      <c r="E128" s="103">
        <f t="shared" si="108"/>
        <v>0</v>
      </c>
      <c r="F128" s="249"/>
      <c r="G128" s="105" t="s">
        <v>73</v>
      </c>
      <c r="H128" s="106" t="s">
        <v>91</v>
      </c>
      <c r="I128" s="106" t="s">
        <v>73</v>
      </c>
      <c r="J128" s="107" t="s">
        <v>73</v>
      </c>
      <c r="K128" s="107"/>
      <c r="L128" s="108">
        <v>6</v>
      </c>
      <c r="M128" s="108"/>
      <c r="N128" s="109" t="s">
        <v>99</v>
      </c>
      <c r="O128" s="109"/>
      <c r="P128" s="106"/>
      <c r="Q128" s="110"/>
      <c r="R128" s="111">
        <f t="shared" si="109"/>
        <v>1</v>
      </c>
      <c r="S128" s="106">
        <f t="shared" si="110"/>
        <v>1</v>
      </c>
      <c r="T128" s="106">
        <f t="shared" si="111"/>
        <v>1</v>
      </c>
      <c r="U128" s="112">
        <f t="shared" si="112"/>
        <v>4</v>
      </c>
      <c r="V128" s="113">
        <f t="shared" si="113"/>
        <v>2.2400000000000002</v>
      </c>
      <c r="W128" s="112">
        <f t="shared" si="114"/>
        <v>1</v>
      </c>
      <c r="X128" s="113">
        <f t="shared" si="115"/>
        <v>0.81</v>
      </c>
      <c r="Y128" s="112">
        <f t="shared" si="116"/>
        <v>0</v>
      </c>
      <c r="Z128" s="210">
        <f t="shared" si="117"/>
        <v>0</v>
      </c>
      <c r="AA128" s="103">
        <f t="shared" si="118"/>
        <v>3.0500000000000003</v>
      </c>
      <c r="AB128" s="115" t="str">
        <f t="shared" si="119"/>
        <v>NO PROVIDER</v>
      </c>
      <c r="AC128" s="105"/>
      <c r="AD128" s="106"/>
      <c r="AE128" s="110"/>
      <c r="AF128" s="105"/>
      <c r="AG128" s="110"/>
      <c r="AH128" s="105"/>
      <c r="AI128" s="110"/>
      <c r="AJ128" s="211"/>
      <c r="AK128" s="111">
        <f t="shared" si="120"/>
        <v>0</v>
      </c>
      <c r="AL128" s="106">
        <f t="shared" si="121"/>
        <v>0</v>
      </c>
      <c r="AM128" s="112">
        <f t="shared" si="122"/>
        <v>0</v>
      </c>
      <c r="AN128" s="113">
        <f t="shared" si="123"/>
        <v>0</v>
      </c>
      <c r="AO128" s="112">
        <f t="shared" si="124"/>
        <v>0</v>
      </c>
      <c r="AP128" s="113">
        <f t="shared" si="125"/>
        <v>0</v>
      </c>
      <c r="AQ128" s="112">
        <f t="shared" si="126"/>
        <v>0</v>
      </c>
      <c r="AR128" s="114">
        <f t="shared" si="127"/>
        <v>0</v>
      </c>
      <c r="AS128" s="103">
        <f t="shared" si="128"/>
        <v>0</v>
      </c>
      <c r="AT128" s="115" t="str">
        <f t="shared" si="129"/>
        <v>EXLUDE</v>
      </c>
      <c r="AU128" s="95">
        <f t="shared" si="130"/>
        <v>0</v>
      </c>
      <c r="AV128" s="105"/>
      <c r="AW128" s="106"/>
      <c r="AX128" s="106"/>
      <c r="AY128" s="106"/>
      <c r="AZ128" s="106"/>
      <c r="BA128" s="110"/>
      <c r="BB128" s="105"/>
      <c r="BC128" s="110"/>
      <c r="BD128" s="105"/>
      <c r="BE128" s="110"/>
      <c r="BF128" s="105"/>
      <c r="BG128" s="106"/>
      <c r="BH128" s="106"/>
      <c r="BI128" s="106"/>
      <c r="BJ128" s="104"/>
      <c r="BK128" s="111">
        <f t="shared" si="131"/>
        <v>0</v>
      </c>
      <c r="BL128" s="106">
        <f t="shared" si="132"/>
        <v>0</v>
      </c>
      <c r="BM128" s="106">
        <f t="shared" si="133"/>
        <v>0</v>
      </c>
      <c r="BN128" s="106">
        <f t="shared" si="134"/>
        <v>0</v>
      </c>
      <c r="BO128" s="106">
        <f t="shared" si="135"/>
        <v>0</v>
      </c>
      <c r="BP128" s="112">
        <f t="shared" si="136"/>
        <v>0</v>
      </c>
      <c r="BQ128" s="113">
        <f t="shared" si="137"/>
        <v>0</v>
      </c>
      <c r="BR128" s="112">
        <f t="shared" si="138"/>
        <v>0</v>
      </c>
      <c r="BS128" s="210">
        <f t="shared" si="139"/>
        <v>0</v>
      </c>
      <c r="BT128" s="212">
        <f t="shared" si="140"/>
        <v>0</v>
      </c>
      <c r="BU128" s="242">
        <f t="shared" si="141"/>
        <v>0</v>
      </c>
      <c r="BV128" s="103">
        <f t="shared" si="142"/>
        <v>0</v>
      </c>
      <c r="BW128" s="120" t="str">
        <f t="shared" si="107"/>
        <v>POSTPONED</v>
      </c>
      <c r="BX128" s="118"/>
    </row>
    <row r="129" spans="1:76" ht="30" customHeight="1" x14ac:dyDescent="0.25">
      <c r="A129" s="99" t="s">
        <v>215</v>
      </c>
      <c r="B129" s="100" t="s">
        <v>291</v>
      </c>
      <c r="C129" s="218"/>
      <c r="D129" s="209" t="s">
        <v>90</v>
      </c>
      <c r="E129" s="103">
        <f t="shared" si="108"/>
        <v>0</v>
      </c>
      <c r="F129" s="132"/>
      <c r="G129" s="105" t="s">
        <v>73</v>
      </c>
      <c r="H129" s="106" t="s">
        <v>91</v>
      </c>
      <c r="I129" s="106" t="s">
        <v>73</v>
      </c>
      <c r="J129" s="107" t="s">
        <v>73</v>
      </c>
      <c r="K129" s="107"/>
      <c r="L129" s="108">
        <v>7</v>
      </c>
      <c r="M129" s="108"/>
      <c r="N129" s="109" t="s">
        <v>99</v>
      </c>
      <c r="O129" s="109"/>
      <c r="P129" s="106"/>
      <c r="Q129" s="110"/>
      <c r="R129" s="111">
        <f t="shared" si="109"/>
        <v>1</v>
      </c>
      <c r="S129" s="106">
        <f t="shared" si="110"/>
        <v>1</v>
      </c>
      <c r="T129" s="106">
        <f t="shared" si="111"/>
        <v>1</v>
      </c>
      <c r="U129" s="112">
        <f t="shared" si="112"/>
        <v>4</v>
      </c>
      <c r="V129" s="113">
        <f t="shared" si="113"/>
        <v>2.2400000000000002</v>
      </c>
      <c r="W129" s="112">
        <f t="shared" si="114"/>
        <v>1</v>
      </c>
      <c r="X129" s="113">
        <f t="shared" si="115"/>
        <v>0.81</v>
      </c>
      <c r="Y129" s="112">
        <f t="shared" si="116"/>
        <v>0</v>
      </c>
      <c r="Z129" s="210">
        <f t="shared" si="117"/>
        <v>0</v>
      </c>
      <c r="AA129" s="103">
        <f t="shared" si="118"/>
        <v>3.0500000000000003</v>
      </c>
      <c r="AB129" s="115" t="str">
        <f t="shared" si="119"/>
        <v>NO PROVIDER</v>
      </c>
      <c r="AC129" s="105"/>
      <c r="AD129" s="106"/>
      <c r="AE129" s="110"/>
      <c r="AF129" s="105"/>
      <c r="AG129" s="110"/>
      <c r="AH129" s="105"/>
      <c r="AI129" s="110"/>
      <c r="AJ129" s="211"/>
      <c r="AK129" s="111">
        <f t="shared" si="120"/>
        <v>0</v>
      </c>
      <c r="AL129" s="106">
        <f t="shared" si="121"/>
        <v>0</v>
      </c>
      <c r="AM129" s="112">
        <f t="shared" si="122"/>
        <v>0</v>
      </c>
      <c r="AN129" s="113">
        <f t="shared" si="123"/>
        <v>0</v>
      </c>
      <c r="AO129" s="112">
        <f t="shared" si="124"/>
        <v>0</v>
      </c>
      <c r="AP129" s="113">
        <f t="shared" si="125"/>
        <v>0</v>
      </c>
      <c r="AQ129" s="112">
        <f t="shared" si="126"/>
        <v>0</v>
      </c>
      <c r="AR129" s="114">
        <f t="shared" si="127"/>
        <v>0</v>
      </c>
      <c r="AS129" s="103">
        <f t="shared" si="128"/>
        <v>0</v>
      </c>
      <c r="AT129" s="115" t="str">
        <f t="shared" si="129"/>
        <v>EXLUDE</v>
      </c>
      <c r="AU129" s="95">
        <f t="shared" si="130"/>
        <v>0</v>
      </c>
      <c r="AV129" s="105"/>
      <c r="AW129" s="106"/>
      <c r="AX129" s="106"/>
      <c r="AY129" s="106"/>
      <c r="AZ129" s="106"/>
      <c r="BA129" s="110"/>
      <c r="BB129" s="105"/>
      <c r="BC129" s="110"/>
      <c r="BD129" s="105"/>
      <c r="BE129" s="110"/>
      <c r="BF129" s="105"/>
      <c r="BG129" s="106"/>
      <c r="BH129" s="106"/>
      <c r="BI129" s="106"/>
      <c r="BJ129" s="104"/>
      <c r="BK129" s="111">
        <f t="shared" si="131"/>
        <v>0</v>
      </c>
      <c r="BL129" s="106">
        <f t="shared" si="132"/>
        <v>0</v>
      </c>
      <c r="BM129" s="106">
        <f t="shared" si="133"/>
        <v>0</v>
      </c>
      <c r="BN129" s="106">
        <f t="shared" si="134"/>
        <v>0</v>
      </c>
      <c r="BO129" s="106">
        <f t="shared" si="135"/>
        <v>0</v>
      </c>
      <c r="BP129" s="112">
        <f t="shared" si="136"/>
        <v>0</v>
      </c>
      <c r="BQ129" s="113">
        <f t="shared" si="137"/>
        <v>0</v>
      </c>
      <c r="BR129" s="112">
        <f t="shared" si="138"/>
        <v>0</v>
      </c>
      <c r="BS129" s="210">
        <f t="shared" si="139"/>
        <v>0</v>
      </c>
      <c r="BT129" s="212">
        <f t="shared" si="140"/>
        <v>0</v>
      </c>
      <c r="BU129" s="242">
        <f t="shared" si="141"/>
        <v>0</v>
      </c>
      <c r="BV129" s="103">
        <f t="shared" si="142"/>
        <v>0</v>
      </c>
      <c r="BW129" s="120" t="str">
        <f t="shared" si="107"/>
        <v>POSTPONED</v>
      </c>
      <c r="BX129" s="118"/>
    </row>
    <row r="130" spans="1:76" ht="30" customHeight="1" x14ac:dyDescent="0.25">
      <c r="A130" s="99" t="s">
        <v>215</v>
      </c>
      <c r="B130" s="100" t="s">
        <v>292</v>
      </c>
      <c r="C130" s="218"/>
      <c r="D130" s="209" t="s">
        <v>90</v>
      </c>
      <c r="E130" s="103">
        <f t="shared" si="108"/>
        <v>0</v>
      </c>
      <c r="F130" s="132"/>
      <c r="G130" s="105" t="s">
        <v>73</v>
      </c>
      <c r="H130" s="106" t="s">
        <v>91</v>
      </c>
      <c r="I130" s="106" t="s">
        <v>73</v>
      </c>
      <c r="J130" s="107" t="s">
        <v>73</v>
      </c>
      <c r="K130" s="107"/>
      <c r="L130" s="108">
        <v>7</v>
      </c>
      <c r="M130" s="108"/>
      <c r="N130" s="109" t="s">
        <v>99</v>
      </c>
      <c r="O130" s="109"/>
      <c r="P130" s="106"/>
      <c r="Q130" s="110"/>
      <c r="R130" s="111">
        <f t="shared" si="109"/>
        <v>1</v>
      </c>
      <c r="S130" s="106">
        <f t="shared" si="110"/>
        <v>1</v>
      </c>
      <c r="T130" s="106">
        <f t="shared" si="111"/>
        <v>1</v>
      </c>
      <c r="U130" s="112">
        <f t="shared" si="112"/>
        <v>4</v>
      </c>
      <c r="V130" s="113">
        <f t="shared" si="113"/>
        <v>2.2400000000000002</v>
      </c>
      <c r="W130" s="112">
        <f t="shared" si="114"/>
        <v>1</v>
      </c>
      <c r="X130" s="113">
        <f t="shared" si="115"/>
        <v>0.81</v>
      </c>
      <c r="Y130" s="112">
        <f t="shared" si="116"/>
        <v>0</v>
      </c>
      <c r="Z130" s="210">
        <f t="shared" si="117"/>
        <v>0</v>
      </c>
      <c r="AA130" s="103">
        <f t="shared" si="118"/>
        <v>3.0500000000000003</v>
      </c>
      <c r="AB130" s="115" t="str">
        <f t="shared" si="119"/>
        <v>NO PROVIDER</v>
      </c>
      <c r="AC130" s="105"/>
      <c r="AD130" s="106"/>
      <c r="AE130" s="110"/>
      <c r="AF130" s="105"/>
      <c r="AG130" s="110"/>
      <c r="AH130" s="105"/>
      <c r="AI130" s="110"/>
      <c r="AJ130" s="211"/>
      <c r="AK130" s="111">
        <f t="shared" si="120"/>
        <v>0</v>
      </c>
      <c r="AL130" s="106">
        <f t="shared" si="121"/>
        <v>0</v>
      </c>
      <c r="AM130" s="112">
        <f t="shared" si="122"/>
        <v>0</v>
      </c>
      <c r="AN130" s="113">
        <f t="shared" si="123"/>
        <v>0</v>
      </c>
      <c r="AO130" s="112">
        <f t="shared" si="124"/>
        <v>0</v>
      </c>
      <c r="AP130" s="113">
        <f t="shared" si="125"/>
        <v>0</v>
      </c>
      <c r="AQ130" s="112">
        <f t="shared" si="126"/>
        <v>0</v>
      </c>
      <c r="AR130" s="114">
        <f t="shared" si="127"/>
        <v>0</v>
      </c>
      <c r="AS130" s="103">
        <f t="shared" si="128"/>
        <v>0</v>
      </c>
      <c r="AT130" s="115" t="str">
        <f t="shared" si="129"/>
        <v>EXLUDE</v>
      </c>
      <c r="AU130" s="95">
        <f t="shared" si="130"/>
        <v>0</v>
      </c>
      <c r="AV130" s="105"/>
      <c r="AW130" s="106"/>
      <c r="AX130" s="106"/>
      <c r="AY130" s="106"/>
      <c r="AZ130" s="106"/>
      <c r="BA130" s="110"/>
      <c r="BB130" s="105"/>
      <c r="BC130" s="110"/>
      <c r="BD130" s="105"/>
      <c r="BE130" s="110"/>
      <c r="BF130" s="105"/>
      <c r="BG130" s="106"/>
      <c r="BH130" s="106"/>
      <c r="BI130" s="106"/>
      <c r="BJ130" s="104"/>
      <c r="BK130" s="111">
        <f t="shared" si="131"/>
        <v>0</v>
      </c>
      <c r="BL130" s="106">
        <f t="shared" si="132"/>
        <v>0</v>
      </c>
      <c r="BM130" s="106">
        <f t="shared" si="133"/>
        <v>0</v>
      </c>
      <c r="BN130" s="106">
        <f t="shared" si="134"/>
        <v>0</v>
      </c>
      <c r="BO130" s="106">
        <f t="shared" si="135"/>
        <v>0</v>
      </c>
      <c r="BP130" s="112">
        <f t="shared" si="136"/>
        <v>0</v>
      </c>
      <c r="BQ130" s="113">
        <f t="shared" si="137"/>
        <v>0</v>
      </c>
      <c r="BR130" s="112">
        <f t="shared" si="138"/>
        <v>0</v>
      </c>
      <c r="BS130" s="210">
        <f t="shared" si="139"/>
        <v>0</v>
      </c>
      <c r="BT130" s="212">
        <f t="shared" si="140"/>
        <v>0</v>
      </c>
      <c r="BU130" s="242">
        <f t="shared" si="141"/>
        <v>0</v>
      </c>
      <c r="BV130" s="103">
        <f t="shared" si="142"/>
        <v>0</v>
      </c>
      <c r="BW130" s="120" t="str">
        <f t="shared" ref="BW130:BW161" si="143">IF(BV130=0,"POSTPONED","-")</f>
        <v>POSTPONED</v>
      </c>
      <c r="BX130" s="118"/>
    </row>
    <row r="131" spans="1:76" ht="30" customHeight="1" x14ac:dyDescent="0.25">
      <c r="A131" s="99" t="s">
        <v>215</v>
      </c>
      <c r="B131" s="100" t="s">
        <v>293</v>
      </c>
      <c r="C131" s="218"/>
      <c r="D131" s="209" t="s">
        <v>90</v>
      </c>
      <c r="E131" s="103">
        <f t="shared" si="108"/>
        <v>0</v>
      </c>
      <c r="F131" s="132"/>
      <c r="G131" s="105" t="s">
        <v>73</v>
      </c>
      <c r="H131" s="106" t="s">
        <v>91</v>
      </c>
      <c r="I131" s="106" t="s">
        <v>73</v>
      </c>
      <c r="J131" s="107" t="s">
        <v>73</v>
      </c>
      <c r="K131" s="107"/>
      <c r="L131" s="108">
        <v>7</v>
      </c>
      <c r="M131" s="108"/>
      <c r="N131" s="109" t="s">
        <v>99</v>
      </c>
      <c r="O131" s="109"/>
      <c r="P131" s="106"/>
      <c r="Q131" s="110"/>
      <c r="R131" s="111">
        <f t="shared" si="109"/>
        <v>1</v>
      </c>
      <c r="S131" s="106">
        <f t="shared" si="110"/>
        <v>1</v>
      </c>
      <c r="T131" s="106">
        <f t="shared" si="111"/>
        <v>1</v>
      </c>
      <c r="U131" s="112">
        <f t="shared" si="112"/>
        <v>4</v>
      </c>
      <c r="V131" s="113">
        <f t="shared" si="113"/>
        <v>2.2400000000000002</v>
      </c>
      <c r="W131" s="112">
        <f t="shared" si="114"/>
        <v>1</v>
      </c>
      <c r="X131" s="113">
        <f t="shared" si="115"/>
        <v>0.81</v>
      </c>
      <c r="Y131" s="112">
        <f t="shared" si="116"/>
        <v>0</v>
      </c>
      <c r="Z131" s="210">
        <f t="shared" si="117"/>
        <v>0</v>
      </c>
      <c r="AA131" s="103">
        <f t="shared" si="118"/>
        <v>3.0500000000000003</v>
      </c>
      <c r="AB131" s="115" t="str">
        <f t="shared" si="119"/>
        <v>NO PROVIDER</v>
      </c>
      <c r="AC131" s="105"/>
      <c r="AD131" s="106"/>
      <c r="AE131" s="110"/>
      <c r="AF131" s="105"/>
      <c r="AG131" s="110"/>
      <c r="AH131" s="105"/>
      <c r="AI131" s="110"/>
      <c r="AJ131" s="211"/>
      <c r="AK131" s="111">
        <f t="shared" si="120"/>
        <v>0</v>
      </c>
      <c r="AL131" s="106">
        <f t="shared" si="121"/>
        <v>0</v>
      </c>
      <c r="AM131" s="112">
        <f t="shared" si="122"/>
        <v>0</v>
      </c>
      <c r="AN131" s="113">
        <f t="shared" si="123"/>
        <v>0</v>
      </c>
      <c r="AO131" s="112">
        <f t="shared" si="124"/>
        <v>0</v>
      </c>
      <c r="AP131" s="113">
        <f t="shared" si="125"/>
        <v>0</v>
      </c>
      <c r="AQ131" s="112">
        <f t="shared" si="126"/>
        <v>0</v>
      </c>
      <c r="AR131" s="114">
        <f t="shared" si="127"/>
        <v>0</v>
      </c>
      <c r="AS131" s="103">
        <f t="shared" si="128"/>
        <v>0</v>
      </c>
      <c r="AT131" s="115" t="str">
        <f t="shared" si="129"/>
        <v>EXLUDE</v>
      </c>
      <c r="AU131" s="95">
        <f t="shared" si="130"/>
        <v>0</v>
      </c>
      <c r="AV131" s="105"/>
      <c r="AW131" s="106"/>
      <c r="AX131" s="106"/>
      <c r="AY131" s="106"/>
      <c r="AZ131" s="106"/>
      <c r="BA131" s="110"/>
      <c r="BB131" s="105"/>
      <c r="BC131" s="110"/>
      <c r="BD131" s="105"/>
      <c r="BE131" s="110"/>
      <c r="BF131" s="105"/>
      <c r="BG131" s="106"/>
      <c r="BH131" s="106"/>
      <c r="BI131" s="106"/>
      <c r="BJ131" s="104"/>
      <c r="BK131" s="111">
        <f t="shared" si="131"/>
        <v>0</v>
      </c>
      <c r="BL131" s="106">
        <f t="shared" si="132"/>
        <v>0</v>
      </c>
      <c r="BM131" s="106">
        <f t="shared" si="133"/>
        <v>0</v>
      </c>
      <c r="BN131" s="106">
        <f t="shared" si="134"/>
        <v>0</v>
      </c>
      <c r="BO131" s="106">
        <f t="shared" si="135"/>
        <v>0</v>
      </c>
      <c r="BP131" s="112">
        <f t="shared" si="136"/>
        <v>0</v>
      </c>
      <c r="BQ131" s="113">
        <f t="shared" si="137"/>
        <v>0</v>
      </c>
      <c r="BR131" s="112">
        <f t="shared" si="138"/>
        <v>0</v>
      </c>
      <c r="BS131" s="210">
        <f t="shared" si="139"/>
        <v>0</v>
      </c>
      <c r="BT131" s="212">
        <f t="shared" si="140"/>
        <v>0</v>
      </c>
      <c r="BU131" s="242">
        <f t="shared" si="141"/>
        <v>0</v>
      </c>
      <c r="BV131" s="103">
        <f t="shared" si="142"/>
        <v>0</v>
      </c>
      <c r="BW131" s="120" t="str">
        <f t="shared" si="143"/>
        <v>POSTPONED</v>
      </c>
      <c r="BX131" s="118"/>
    </row>
    <row r="132" spans="1:76" ht="30" customHeight="1" x14ac:dyDescent="0.25">
      <c r="A132" s="99" t="s">
        <v>294</v>
      </c>
      <c r="B132" s="100" t="s">
        <v>295</v>
      </c>
      <c r="C132" s="208" t="s">
        <v>179</v>
      </c>
      <c r="D132" s="209" t="s">
        <v>90</v>
      </c>
      <c r="E132" s="103">
        <f t="shared" si="108"/>
        <v>0</v>
      </c>
      <c r="F132" s="132"/>
      <c r="G132" s="105" t="s">
        <v>73</v>
      </c>
      <c r="H132" s="106" t="s">
        <v>91</v>
      </c>
      <c r="I132" s="106" t="s">
        <v>73</v>
      </c>
      <c r="J132" s="107" t="s">
        <v>82</v>
      </c>
      <c r="K132" s="107"/>
      <c r="L132" s="108">
        <v>5</v>
      </c>
      <c r="M132" s="108"/>
      <c r="N132" s="109" t="s">
        <v>74</v>
      </c>
      <c r="O132" s="109"/>
      <c r="P132" s="106"/>
      <c r="Q132" s="110"/>
      <c r="R132" s="111">
        <f t="shared" si="109"/>
        <v>1</v>
      </c>
      <c r="S132" s="106">
        <f t="shared" si="110"/>
        <v>1</v>
      </c>
      <c r="T132" s="106">
        <f t="shared" si="111"/>
        <v>1</v>
      </c>
      <c r="U132" s="112">
        <f t="shared" si="112"/>
        <v>0</v>
      </c>
      <c r="V132" s="113">
        <f t="shared" si="113"/>
        <v>0</v>
      </c>
      <c r="W132" s="112">
        <f t="shared" si="114"/>
        <v>1</v>
      </c>
      <c r="X132" s="113">
        <f t="shared" si="115"/>
        <v>0.81</v>
      </c>
      <c r="Y132" s="112">
        <f t="shared" si="116"/>
        <v>4</v>
      </c>
      <c r="Z132" s="210">
        <f t="shared" si="117"/>
        <v>2.2400000000000002</v>
      </c>
      <c r="AA132" s="103">
        <f t="shared" si="118"/>
        <v>3.0500000000000003</v>
      </c>
      <c r="AB132" s="115" t="str">
        <f t="shared" si="119"/>
        <v>NO PROVIDER</v>
      </c>
      <c r="AC132" s="105"/>
      <c r="AD132" s="106"/>
      <c r="AE132" s="110"/>
      <c r="AF132" s="105"/>
      <c r="AG132" s="110"/>
      <c r="AH132" s="105"/>
      <c r="AI132" s="110"/>
      <c r="AJ132" s="211"/>
      <c r="AK132" s="111">
        <f t="shared" si="120"/>
        <v>0</v>
      </c>
      <c r="AL132" s="106">
        <f t="shared" si="121"/>
        <v>0</v>
      </c>
      <c r="AM132" s="112">
        <f t="shared" si="122"/>
        <v>0</v>
      </c>
      <c r="AN132" s="113">
        <f t="shared" si="123"/>
        <v>0</v>
      </c>
      <c r="AO132" s="112">
        <f t="shared" si="124"/>
        <v>0</v>
      </c>
      <c r="AP132" s="113">
        <f t="shared" si="125"/>
        <v>0</v>
      </c>
      <c r="AQ132" s="112">
        <f t="shared" si="126"/>
        <v>0</v>
      </c>
      <c r="AR132" s="114">
        <f t="shared" si="127"/>
        <v>0</v>
      </c>
      <c r="AS132" s="103">
        <f t="shared" si="128"/>
        <v>0</v>
      </c>
      <c r="AT132" s="115" t="str">
        <f t="shared" si="129"/>
        <v>EXLUDE</v>
      </c>
      <c r="AU132" s="95">
        <f t="shared" si="130"/>
        <v>0</v>
      </c>
      <c r="AV132" s="105"/>
      <c r="AW132" s="106"/>
      <c r="AX132" s="106"/>
      <c r="AY132" s="106"/>
      <c r="AZ132" s="106"/>
      <c r="BA132" s="110"/>
      <c r="BB132" s="105"/>
      <c r="BC132" s="110"/>
      <c r="BD132" s="105"/>
      <c r="BE132" s="110"/>
      <c r="BF132" s="105"/>
      <c r="BG132" s="106"/>
      <c r="BH132" s="106"/>
      <c r="BI132" s="106"/>
      <c r="BJ132" s="104"/>
      <c r="BK132" s="111">
        <f t="shared" si="131"/>
        <v>0</v>
      </c>
      <c r="BL132" s="106">
        <f t="shared" si="132"/>
        <v>0</v>
      </c>
      <c r="BM132" s="106">
        <f t="shared" si="133"/>
        <v>0</v>
      </c>
      <c r="BN132" s="106">
        <f t="shared" si="134"/>
        <v>0</v>
      </c>
      <c r="BO132" s="106">
        <f t="shared" si="135"/>
        <v>0</v>
      </c>
      <c r="BP132" s="112">
        <f t="shared" si="136"/>
        <v>0</v>
      </c>
      <c r="BQ132" s="113">
        <f t="shared" si="137"/>
        <v>0</v>
      </c>
      <c r="BR132" s="112">
        <f t="shared" si="138"/>
        <v>0</v>
      </c>
      <c r="BS132" s="210">
        <f t="shared" si="139"/>
        <v>0</v>
      </c>
      <c r="BT132" s="212">
        <f t="shared" si="140"/>
        <v>0</v>
      </c>
      <c r="BU132" s="242">
        <f t="shared" si="141"/>
        <v>0</v>
      </c>
      <c r="BV132" s="103">
        <f t="shared" si="142"/>
        <v>0</v>
      </c>
      <c r="BW132" s="120" t="str">
        <f t="shared" si="143"/>
        <v>POSTPONED</v>
      </c>
      <c r="BX132" s="118"/>
    </row>
    <row r="133" spans="1:76" ht="30" customHeight="1" x14ac:dyDescent="0.25">
      <c r="A133" s="121" t="s">
        <v>189</v>
      </c>
      <c r="B133" s="122" t="s">
        <v>296</v>
      </c>
      <c r="C133" s="101" t="s">
        <v>202</v>
      </c>
      <c r="D133" s="209" t="s">
        <v>90</v>
      </c>
      <c r="E133" s="103">
        <f t="shared" si="108"/>
        <v>0</v>
      </c>
      <c r="F133" s="132"/>
      <c r="G133" s="105" t="s">
        <v>73</v>
      </c>
      <c r="H133" s="106" t="s">
        <v>73</v>
      </c>
      <c r="I133" s="106" t="s">
        <v>73</v>
      </c>
      <c r="J133" s="107" t="s">
        <v>73</v>
      </c>
      <c r="K133" s="107"/>
      <c r="L133" s="108">
        <v>6</v>
      </c>
      <c r="M133" s="108"/>
      <c r="N133" s="109" t="s">
        <v>92</v>
      </c>
      <c r="O133" s="109"/>
      <c r="P133" s="106"/>
      <c r="Q133" s="110"/>
      <c r="R133" s="111">
        <f t="shared" si="109"/>
        <v>1</v>
      </c>
      <c r="S133" s="106">
        <f t="shared" si="110"/>
        <v>1</v>
      </c>
      <c r="T133" s="106">
        <f t="shared" si="111"/>
        <v>1</v>
      </c>
      <c r="U133" s="112">
        <f t="shared" si="112"/>
        <v>4</v>
      </c>
      <c r="V133" s="113">
        <f t="shared" si="113"/>
        <v>2.2400000000000002</v>
      </c>
      <c r="W133" s="112">
        <f t="shared" si="114"/>
        <v>1</v>
      </c>
      <c r="X133" s="113">
        <f t="shared" si="115"/>
        <v>0.81</v>
      </c>
      <c r="Y133" s="112">
        <f t="shared" si="116"/>
        <v>0</v>
      </c>
      <c r="Z133" s="210">
        <f t="shared" si="117"/>
        <v>0</v>
      </c>
      <c r="AA133" s="103">
        <f t="shared" si="118"/>
        <v>3.0500000000000003</v>
      </c>
      <c r="AB133" s="115" t="str">
        <f t="shared" si="119"/>
        <v>-</v>
      </c>
      <c r="AC133" s="105"/>
      <c r="AD133" s="106"/>
      <c r="AE133" s="110"/>
      <c r="AF133" s="105"/>
      <c r="AG133" s="110"/>
      <c r="AH133" s="105"/>
      <c r="AI133" s="110"/>
      <c r="AJ133" s="211"/>
      <c r="AK133" s="111">
        <f t="shared" si="120"/>
        <v>0</v>
      </c>
      <c r="AL133" s="106">
        <f t="shared" si="121"/>
        <v>0</v>
      </c>
      <c r="AM133" s="112">
        <f t="shared" si="122"/>
        <v>0</v>
      </c>
      <c r="AN133" s="113">
        <f t="shared" si="123"/>
        <v>0</v>
      </c>
      <c r="AO133" s="112">
        <f t="shared" si="124"/>
        <v>0</v>
      </c>
      <c r="AP133" s="113">
        <f t="shared" si="125"/>
        <v>0</v>
      </c>
      <c r="AQ133" s="112">
        <f t="shared" si="126"/>
        <v>0</v>
      </c>
      <c r="AR133" s="114">
        <f t="shared" si="127"/>
        <v>0</v>
      </c>
      <c r="AS133" s="103">
        <f t="shared" si="128"/>
        <v>0</v>
      </c>
      <c r="AT133" s="115" t="str">
        <f t="shared" si="129"/>
        <v>EXLUDE</v>
      </c>
      <c r="AU133" s="95">
        <f t="shared" si="130"/>
        <v>0</v>
      </c>
      <c r="AV133" s="105"/>
      <c r="AW133" s="106"/>
      <c r="AX133" s="106"/>
      <c r="AY133" s="106"/>
      <c r="AZ133" s="106"/>
      <c r="BA133" s="110"/>
      <c r="BB133" s="105"/>
      <c r="BC133" s="110"/>
      <c r="BD133" s="105"/>
      <c r="BE133" s="110"/>
      <c r="BF133" s="105"/>
      <c r="BG133" s="106"/>
      <c r="BH133" s="106"/>
      <c r="BI133" s="106"/>
      <c r="BJ133" s="104"/>
      <c r="BK133" s="111">
        <f t="shared" si="131"/>
        <v>0</v>
      </c>
      <c r="BL133" s="106">
        <f t="shared" si="132"/>
        <v>0</v>
      </c>
      <c r="BM133" s="106">
        <f t="shared" si="133"/>
        <v>0</v>
      </c>
      <c r="BN133" s="106">
        <f t="shared" si="134"/>
        <v>0</v>
      </c>
      <c r="BO133" s="106">
        <f t="shared" si="135"/>
        <v>0</v>
      </c>
      <c r="BP133" s="112">
        <f t="shared" si="136"/>
        <v>0</v>
      </c>
      <c r="BQ133" s="113">
        <f t="shared" si="137"/>
        <v>0</v>
      </c>
      <c r="BR133" s="112">
        <f t="shared" si="138"/>
        <v>0</v>
      </c>
      <c r="BS133" s="210">
        <f t="shared" si="139"/>
        <v>0</v>
      </c>
      <c r="BT133" s="212">
        <f t="shared" si="140"/>
        <v>0</v>
      </c>
      <c r="BU133" s="242">
        <f t="shared" si="141"/>
        <v>0</v>
      </c>
      <c r="BV133" s="103">
        <f t="shared" si="142"/>
        <v>0</v>
      </c>
      <c r="BW133" s="120" t="str">
        <f t="shared" si="143"/>
        <v>POSTPONED</v>
      </c>
      <c r="BX133" s="118"/>
    </row>
    <row r="134" spans="1:76" ht="30" customHeight="1" x14ac:dyDescent="0.25">
      <c r="A134" s="121" t="s">
        <v>189</v>
      </c>
      <c r="B134" s="122" t="s">
        <v>296</v>
      </c>
      <c r="C134" s="101" t="s">
        <v>297</v>
      </c>
      <c r="D134" s="209" t="s">
        <v>90</v>
      </c>
      <c r="E134" s="103">
        <f t="shared" si="108"/>
        <v>0</v>
      </c>
      <c r="F134" s="132"/>
      <c r="G134" s="105" t="s">
        <v>73</v>
      </c>
      <c r="H134" s="106" t="s">
        <v>73</v>
      </c>
      <c r="I134" s="106" t="s">
        <v>73</v>
      </c>
      <c r="J134" s="107" t="s">
        <v>73</v>
      </c>
      <c r="K134" s="107"/>
      <c r="L134" s="108">
        <v>6</v>
      </c>
      <c r="M134" s="108"/>
      <c r="N134" s="109" t="s">
        <v>92</v>
      </c>
      <c r="O134" s="109"/>
      <c r="P134" s="106"/>
      <c r="Q134" s="110"/>
      <c r="R134" s="111">
        <f t="shared" si="109"/>
        <v>1</v>
      </c>
      <c r="S134" s="106">
        <f t="shared" si="110"/>
        <v>1</v>
      </c>
      <c r="T134" s="106">
        <f t="shared" si="111"/>
        <v>1</v>
      </c>
      <c r="U134" s="112">
        <f t="shared" si="112"/>
        <v>4</v>
      </c>
      <c r="V134" s="113">
        <f t="shared" si="113"/>
        <v>2.2400000000000002</v>
      </c>
      <c r="W134" s="112">
        <f t="shared" si="114"/>
        <v>1</v>
      </c>
      <c r="X134" s="113">
        <f t="shared" si="115"/>
        <v>0.81</v>
      </c>
      <c r="Y134" s="112">
        <f t="shared" si="116"/>
        <v>0</v>
      </c>
      <c r="Z134" s="210">
        <f t="shared" si="117"/>
        <v>0</v>
      </c>
      <c r="AA134" s="103">
        <f t="shared" si="118"/>
        <v>3.0500000000000003</v>
      </c>
      <c r="AB134" s="115" t="str">
        <f t="shared" si="119"/>
        <v>-</v>
      </c>
      <c r="AC134" s="105"/>
      <c r="AD134" s="106"/>
      <c r="AE134" s="110"/>
      <c r="AF134" s="105"/>
      <c r="AG134" s="110"/>
      <c r="AH134" s="105"/>
      <c r="AI134" s="110"/>
      <c r="AJ134" s="211"/>
      <c r="AK134" s="111">
        <f t="shared" si="120"/>
        <v>0</v>
      </c>
      <c r="AL134" s="106">
        <f t="shared" si="121"/>
        <v>0</v>
      </c>
      <c r="AM134" s="112">
        <f t="shared" si="122"/>
        <v>0</v>
      </c>
      <c r="AN134" s="113">
        <f t="shared" si="123"/>
        <v>0</v>
      </c>
      <c r="AO134" s="112">
        <f t="shared" si="124"/>
        <v>0</v>
      </c>
      <c r="AP134" s="113">
        <f t="shared" si="125"/>
        <v>0</v>
      </c>
      <c r="AQ134" s="112">
        <f t="shared" si="126"/>
        <v>0</v>
      </c>
      <c r="AR134" s="114">
        <f t="shared" si="127"/>
        <v>0</v>
      </c>
      <c r="AS134" s="103">
        <f t="shared" si="128"/>
        <v>0</v>
      </c>
      <c r="AT134" s="115" t="str">
        <f t="shared" si="129"/>
        <v>EXLUDE</v>
      </c>
      <c r="AU134" s="95">
        <f t="shared" si="130"/>
        <v>0</v>
      </c>
      <c r="AV134" s="105"/>
      <c r="AW134" s="106"/>
      <c r="AX134" s="106"/>
      <c r="AY134" s="106"/>
      <c r="AZ134" s="106"/>
      <c r="BA134" s="110"/>
      <c r="BB134" s="105"/>
      <c r="BC134" s="110"/>
      <c r="BD134" s="105"/>
      <c r="BE134" s="110"/>
      <c r="BF134" s="105"/>
      <c r="BG134" s="106"/>
      <c r="BH134" s="106"/>
      <c r="BI134" s="106"/>
      <c r="BJ134" s="104"/>
      <c r="BK134" s="111">
        <f t="shared" si="131"/>
        <v>0</v>
      </c>
      <c r="BL134" s="106">
        <f t="shared" si="132"/>
        <v>0</v>
      </c>
      <c r="BM134" s="106">
        <f t="shared" si="133"/>
        <v>0</v>
      </c>
      <c r="BN134" s="106">
        <f t="shared" si="134"/>
        <v>0</v>
      </c>
      <c r="BO134" s="106">
        <f t="shared" si="135"/>
        <v>0</v>
      </c>
      <c r="BP134" s="112">
        <f t="shared" si="136"/>
        <v>0</v>
      </c>
      <c r="BQ134" s="113">
        <f t="shared" si="137"/>
        <v>0</v>
      </c>
      <c r="BR134" s="112">
        <f t="shared" si="138"/>
        <v>0</v>
      </c>
      <c r="BS134" s="210">
        <f t="shared" si="139"/>
        <v>0</v>
      </c>
      <c r="BT134" s="212">
        <f t="shared" si="140"/>
        <v>0</v>
      </c>
      <c r="BU134" s="242">
        <f t="shared" si="141"/>
        <v>0</v>
      </c>
      <c r="BV134" s="103">
        <f t="shared" si="142"/>
        <v>0</v>
      </c>
      <c r="BW134" s="120" t="str">
        <f t="shared" si="143"/>
        <v>POSTPONED</v>
      </c>
      <c r="BX134" s="118"/>
    </row>
    <row r="135" spans="1:76" ht="30" customHeight="1" x14ac:dyDescent="0.25">
      <c r="A135" s="121" t="s">
        <v>189</v>
      </c>
      <c r="B135" s="122" t="s">
        <v>298</v>
      </c>
      <c r="C135" s="101" t="s">
        <v>207</v>
      </c>
      <c r="D135" s="209" t="s">
        <v>90</v>
      </c>
      <c r="E135" s="103">
        <f t="shared" si="108"/>
        <v>0</v>
      </c>
      <c r="F135" s="132"/>
      <c r="G135" s="105" t="s">
        <v>73</v>
      </c>
      <c r="H135" s="106" t="s">
        <v>73</v>
      </c>
      <c r="I135" s="106" t="s">
        <v>73</v>
      </c>
      <c r="J135" s="107" t="s">
        <v>73</v>
      </c>
      <c r="K135" s="107"/>
      <c r="L135" s="108">
        <v>7</v>
      </c>
      <c r="M135" s="108"/>
      <c r="N135" s="109" t="s">
        <v>92</v>
      </c>
      <c r="O135" s="109"/>
      <c r="P135" s="106"/>
      <c r="Q135" s="110"/>
      <c r="R135" s="111">
        <f t="shared" si="109"/>
        <v>1</v>
      </c>
      <c r="S135" s="106">
        <f t="shared" si="110"/>
        <v>1</v>
      </c>
      <c r="T135" s="106">
        <f t="shared" si="111"/>
        <v>1</v>
      </c>
      <c r="U135" s="112">
        <f t="shared" si="112"/>
        <v>4</v>
      </c>
      <c r="V135" s="113">
        <f t="shared" si="113"/>
        <v>2.2400000000000002</v>
      </c>
      <c r="W135" s="112">
        <f t="shared" si="114"/>
        <v>1</v>
      </c>
      <c r="X135" s="113">
        <f t="shared" si="115"/>
        <v>0.81</v>
      </c>
      <c r="Y135" s="112">
        <f t="shared" si="116"/>
        <v>0</v>
      </c>
      <c r="Z135" s="210">
        <f t="shared" si="117"/>
        <v>0</v>
      </c>
      <c r="AA135" s="103">
        <f t="shared" si="118"/>
        <v>3.0500000000000003</v>
      </c>
      <c r="AB135" s="115" t="str">
        <f t="shared" si="119"/>
        <v>-</v>
      </c>
      <c r="AC135" s="105"/>
      <c r="AD135" s="106"/>
      <c r="AE135" s="110"/>
      <c r="AF135" s="105"/>
      <c r="AG135" s="110"/>
      <c r="AH135" s="105"/>
      <c r="AI135" s="110"/>
      <c r="AJ135" s="211"/>
      <c r="AK135" s="111">
        <f t="shared" si="120"/>
        <v>0</v>
      </c>
      <c r="AL135" s="106">
        <f t="shared" si="121"/>
        <v>0</v>
      </c>
      <c r="AM135" s="112">
        <f t="shared" si="122"/>
        <v>0</v>
      </c>
      <c r="AN135" s="113">
        <f t="shared" si="123"/>
        <v>0</v>
      </c>
      <c r="AO135" s="112">
        <f t="shared" si="124"/>
        <v>0</v>
      </c>
      <c r="AP135" s="113">
        <f t="shared" si="125"/>
        <v>0</v>
      </c>
      <c r="AQ135" s="112">
        <f t="shared" si="126"/>
        <v>0</v>
      </c>
      <c r="AR135" s="114">
        <f t="shared" si="127"/>
        <v>0</v>
      </c>
      <c r="AS135" s="103">
        <f t="shared" si="128"/>
        <v>0</v>
      </c>
      <c r="AT135" s="115" t="str">
        <f t="shared" si="129"/>
        <v>EXLUDE</v>
      </c>
      <c r="AU135" s="95">
        <f t="shared" si="130"/>
        <v>0</v>
      </c>
      <c r="AV135" s="105"/>
      <c r="AW135" s="106"/>
      <c r="AX135" s="106"/>
      <c r="AY135" s="106"/>
      <c r="AZ135" s="106"/>
      <c r="BA135" s="110"/>
      <c r="BB135" s="105"/>
      <c r="BC135" s="110"/>
      <c r="BD135" s="105"/>
      <c r="BE135" s="110"/>
      <c r="BF135" s="105"/>
      <c r="BG135" s="106"/>
      <c r="BH135" s="106"/>
      <c r="BI135" s="106"/>
      <c r="BJ135" s="104"/>
      <c r="BK135" s="111">
        <f t="shared" si="131"/>
        <v>0</v>
      </c>
      <c r="BL135" s="106">
        <f t="shared" si="132"/>
        <v>0</v>
      </c>
      <c r="BM135" s="106">
        <f t="shared" si="133"/>
        <v>0</v>
      </c>
      <c r="BN135" s="106">
        <f t="shared" si="134"/>
        <v>0</v>
      </c>
      <c r="BO135" s="106">
        <f t="shared" si="135"/>
        <v>0</v>
      </c>
      <c r="BP135" s="112">
        <f t="shared" si="136"/>
        <v>0</v>
      </c>
      <c r="BQ135" s="113">
        <f t="shared" si="137"/>
        <v>0</v>
      </c>
      <c r="BR135" s="112">
        <f t="shared" si="138"/>
        <v>0</v>
      </c>
      <c r="BS135" s="210">
        <f t="shared" si="139"/>
        <v>0</v>
      </c>
      <c r="BT135" s="212">
        <f t="shared" si="140"/>
        <v>0</v>
      </c>
      <c r="BU135" s="242">
        <f t="shared" si="141"/>
        <v>0</v>
      </c>
      <c r="BV135" s="103">
        <f t="shared" si="142"/>
        <v>0</v>
      </c>
      <c r="BW135" s="120" t="str">
        <f t="shared" si="143"/>
        <v>POSTPONED</v>
      </c>
      <c r="BX135" s="118"/>
    </row>
    <row r="136" spans="1:76" ht="30" customHeight="1" x14ac:dyDescent="0.25">
      <c r="A136" s="121" t="s">
        <v>189</v>
      </c>
      <c r="B136" s="250" t="s">
        <v>299</v>
      </c>
      <c r="C136" s="218" t="s">
        <v>300</v>
      </c>
      <c r="D136" s="209" t="s">
        <v>90</v>
      </c>
      <c r="E136" s="103">
        <f t="shared" si="108"/>
        <v>0</v>
      </c>
      <c r="F136" s="132"/>
      <c r="G136" s="105" t="s">
        <v>73</v>
      </c>
      <c r="H136" s="106" t="s">
        <v>73</v>
      </c>
      <c r="I136" s="106" t="s">
        <v>73</v>
      </c>
      <c r="J136" s="107" t="s">
        <v>73</v>
      </c>
      <c r="K136" s="107"/>
      <c r="L136" s="108">
        <v>5</v>
      </c>
      <c r="M136" s="108"/>
      <c r="N136" s="109" t="s">
        <v>92</v>
      </c>
      <c r="O136" s="109"/>
      <c r="P136" s="106"/>
      <c r="Q136" s="110"/>
      <c r="R136" s="111">
        <f t="shared" si="109"/>
        <v>1</v>
      </c>
      <c r="S136" s="106">
        <f t="shared" si="110"/>
        <v>1</v>
      </c>
      <c r="T136" s="106">
        <f t="shared" si="111"/>
        <v>1</v>
      </c>
      <c r="U136" s="112">
        <f t="shared" si="112"/>
        <v>4</v>
      </c>
      <c r="V136" s="113">
        <f t="shared" si="113"/>
        <v>2.2400000000000002</v>
      </c>
      <c r="W136" s="112">
        <f t="shared" si="114"/>
        <v>1</v>
      </c>
      <c r="X136" s="113">
        <f t="shared" si="115"/>
        <v>0.81</v>
      </c>
      <c r="Y136" s="112">
        <f t="shared" si="116"/>
        <v>0</v>
      </c>
      <c r="Z136" s="210">
        <f t="shared" si="117"/>
        <v>0</v>
      </c>
      <c r="AA136" s="103">
        <f t="shared" si="118"/>
        <v>3.0500000000000003</v>
      </c>
      <c r="AB136" s="115" t="str">
        <f t="shared" si="119"/>
        <v>-</v>
      </c>
      <c r="AC136" s="105"/>
      <c r="AD136" s="106"/>
      <c r="AE136" s="110"/>
      <c r="AF136" s="105"/>
      <c r="AG136" s="110"/>
      <c r="AH136" s="105"/>
      <c r="AI136" s="110"/>
      <c r="AJ136" s="211"/>
      <c r="AK136" s="111">
        <f t="shared" si="120"/>
        <v>0</v>
      </c>
      <c r="AL136" s="106">
        <f t="shared" si="121"/>
        <v>0</v>
      </c>
      <c r="AM136" s="112">
        <f t="shared" si="122"/>
        <v>0</v>
      </c>
      <c r="AN136" s="113">
        <f t="shared" si="123"/>
        <v>0</v>
      </c>
      <c r="AO136" s="112">
        <f t="shared" si="124"/>
        <v>0</v>
      </c>
      <c r="AP136" s="113">
        <f t="shared" si="125"/>
        <v>0</v>
      </c>
      <c r="AQ136" s="112">
        <f t="shared" si="126"/>
        <v>0</v>
      </c>
      <c r="AR136" s="114">
        <f t="shared" si="127"/>
        <v>0</v>
      </c>
      <c r="AS136" s="103">
        <f t="shared" si="128"/>
        <v>0</v>
      </c>
      <c r="AT136" s="115" t="str">
        <f t="shared" si="129"/>
        <v>EXLUDE</v>
      </c>
      <c r="AU136" s="95">
        <f t="shared" si="130"/>
        <v>0</v>
      </c>
      <c r="AV136" s="105"/>
      <c r="AW136" s="106"/>
      <c r="AX136" s="106"/>
      <c r="AY136" s="106"/>
      <c r="AZ136" s="106"/>
      <c r="BA136" s="110"/>
      <c r="BB136" s="105"/>
      <c r="BC136" s="110"/>
      <c r="BD136" s="105"/>
      <c r="BE136" s="110"/>
      <c r="BF136" s="105"/>
      <c r="BG136" s="106"/>
      <c r="BH136" s="106"/>
      <c r="BI136" s="106"/>
      <c r="BJ136" s="104"/>
      <c r="BK136" s="111">
        <f t="shared" si="131"/>
        <v>0</v>
      </c>
      <c r="BL136" s="106">
        <f t="shared" si="132"/>
        <v>0</v>
      </c>
      <c r="BM136" s="106">
        <f t="shared" si="133"/>
        <v>0</v>
      </c>
      <c r="BN136" s="106">
        <f t="shared" si="134"/>
        <v>0</v>
      </c>
      <c r="BO136" s="106">
        <f t="shared" si="135"/>
        <v>0</v>
      </c>
      <c r="BP136" s="112">
        <f t="shared" si="136"/>
        <v>0</v>
      </c>
      <c r="BQ136" s="113">
        <f t="shared" si="137"/>
        <v>0</v>
      </c>
      <c r="BR136" s="112">
        <f t="shared" si="138"/>
        <v>0</v>
      </c>
      <c r="BS136" s="210">
        <f t="shared" si="139"/>
        <v>0</v>
      </c>
      <c r="BT136" s="212">
        <f t="shared" si="140"/>
        <v>0</v>
      </c>
      <c r="BU136" s="242">
        <f t="shared" si="141"/>
        <v>0</v>
      </c>
      <c r="BV136" s="103">
        <f t="shared" si="142"/>
        <v>0</v>
      </c>
      <c r="BW136" s="120" t="str">
        <f t="shared" si="143"/>
        <v>POSTPONED</v>
      </c>
      <c r="BX136" s="118"/>
    </row>
    <row r="137" spans="1:76" ht="30" customHeight="1" x14ac:dyDescent="0.25">
      <c r="A137" s="121" t="s">
        <v>183</v>
      </c>
      <c r="B137" s="122" t="s">
        <v>301</v>
      </c>
      <c r="C137" s="101" t="s">
        <v>297</v>
      </c>
      <c r="D137" s="209" t="s">
        <v>90</v>
      </c>
      <c r="E137" s="103">
        <f t="shared" si="108"/>
        <v>0</v>
      </c>
      <c r="F137" s="132"/>
      <c r="G137" s="105" t="s">
        <v>73</v>
      </c>
      <c r="H137" s="106" t="s">
        <v>73</v>
      </c>
      <c r="I137" s="106" t="s">
        <v>73</v>
      </c>
      <c r="J137" s="107" t="s">
        <v>73</v>
      </c>
      <c r="K137" s="107"/>
      <c r="L137" s="108">
        <v>7</v>
      </c>
      <c r="M137" s="108"/>
      <c r="N137" s="109" t="s">
        <v>92</v>
      </c>
      <c r="O137" s="109"/>
      <c r="P137" s="106"/>
      <c r="Q137" s="110"/>
      <c r="R137" s="111">
        <f t="shared" si="109"/>
        <v>1</v>
      </c>
      <c r="S137" s="106">
        <f t="shared" si="110"/>
        <v>1</v>
      </c>
      <c r="T137" s="106">
        <f t="shared" si="111"/>
        <v>1</v>
      </c>
      <c r="U137" s="112">
        <f t="shared" si="112"/>
        <v>4</v>
      </c>
      <c r="V137" s="113">
        <f t="shared" si="113"/>
        <v>2.2400000000000002</v>
      </c>
      <c r="W137" s="112">
        <f t="shared" si="114"/>
        <v>1</v>
      </c>
      <c r="X137" s="113">
        <f t="shared" si="115"/>
        <v>0.81</v>
      </c>
      <c r="Y137" s="112">
        <f t="shared" si="116"/>
        <v>0</v>
      </c>
      <c r="Z137" s="210">
        <f t="shared" si="117"/>
        <v>0</v>
      </c>
      <c r="AA137" s="103">
        <f t="shared" si="118"/>
        <v>3.0500000000000003</v>
      </c>
      <c r="AB137" s="115" t="str">
        <f t="shared" si="119"/>
        <v>-</v>
      </c>
      <c r="AC137" s="105"/>
      <c r="AD137" s="106"/>
      <c r="AE137" s="110"/>
      <c r="AF137" s="105"/>
      <c r="AG137" s="110"/>
      <c r="AH137" s="105"/>
      <c r="AI137" s="110"/>
      <c r="AJ137" s="211"/>
      <c r="AK137" s="111">
        <f t="shared" si="120"/>
        <v>0</v>
      </c>
      <c r="AL137" s="106">
        <f t="shared" si="121"/>
        <v>0</v>
      </c>
      <c r="AM137" s="112">
        <f t="shared" si="122"/>
        <v>0</v>
      </c>
      <c r="AN137" s="113">
        <f t="shared" si="123"/>
        <v>0</v>
      </c>
      <c r="AO137" s="112">
        <f t="shared" si="124"/>
        <v>0</v>
      </c>
      <c r="AP137" s="113">
        <f t="shared" si="125"/>
        <v>0</v>
      </c>
      <c r="AQ137" s="112">
        <f t="shared" si="126"/>
        <v>0</v>
      </c>
      <c r="AR137" s="114">
        <f t="shared" si="127"/>
        <v>0</v>
      </c>
      <c r="AS137" s="103">
        <f t="shared" si="128"/>
        <v>0</v>
      </c>
      <c r="AT137" s="115" t="str">
        <f t="shared" si="129"/>
        <v>EXLUDE</v>
      </c>
      <c r="AU137" s="95">
        <f t="shared" si="130"/>
        <v>0</v>
      </c>
      <c r="AV137" s="105"/>
      <c r="AW137" s="106"/>
      <c r="AX137" s="106"/>
      <c r="AY137" s="106"/>
      <c r="AZ137" s="106"/>
      <c r="BA137" s="110"/>
      <c r="BB137" s="105"/>
      <c r="BC137" s="110"/>
      <c r="BD137" s="105"/>
      <c r="BE137" s="110"/>
      <c r="BF137" s="105"/>
      <c r="BG137" s="106"/>
      <c r="BH137" s="106"/>
      <c r="BI137" s="106"/>
      <c r="BJ137" s="104"/>
      <c r="BK137" s="111">
        <f t="shared" si="131"/>
        <v>0</v>
      </c>
      <c r="BL137" s="106">
        <f t="shared" si="132"/>
        <v>0</v>
      </c>
      <c r="BM137" s="106">
        <f t="shared" si="133"/>
        <v>0</v>
      </c>
      <c r="BN137" s="106">
        <f t="shared" si="134"/>
        <v>0</v>
      </c>
      <c r="BO137" s="106">
        <f t="shared" si="135"/>
        <v>0</v>
      </c>
      <c r="BP137" s="112">
        <f t="shared" si="136"/>
        <v>0</v>
      </c>
      <c r="BQ137" s="113">
        <f t="shared" si="137"/>
        <v>0</v>
      </c>
      <c r="BR137" s="112">
        <f t="shared" si="138"/>
        <v>0</v>
      </c>
      <c r="BS137" s="210">
        <f t="shared" si="139"/>
        <v>0</v>
      </c>
      <c r="BT137" s="212">
        <f t="shared" si="140"/>
        <v>0</v>
      </c>
      <c r="BU137" s="242">
        <f t="shared" si="141"/>
        <v>0</v>
      </c>
      <c r="BV137" s="103">
        <f t="shared" si="142"/>
        <v>0</v>
      </c>
      <c r="BW137" s="120" t="str">
        <f t="shared" si="143"/>
        <v>POSTPONED</v>
      </c>
      <c r="BX137" s="118"/>
    </row>
    <row r="138" spans="1:76" ht="30" customHeight="1" x14ac:dyDescent="0.25">
      <c r="A138" s="123" t="s">
        <v>302</v>
      </c>
      <c r="B138" s="124" t="s">
        <v>303</v>
      </c>
      <c r="C138" s="144" t="s">
        <v>272</v>
      </c>
      <c r="D138" s="209" t="s">
        <v>90</v>
      </c>
      <c r="E138" s="103">
        <f t="shared" si="108"/>
        <v>0</v>
      </c>
      <c r="F138" s="132"/>
      <c r="G138" s="105" t="s">
        <v>73</v>
      </c>
      <c r="H138" s="106" t="s">
        <v>73</v>
      </c>
      <c r="I138" s="106" t="s">
        <v>73</v>
      </c>
      <c r="J138" s="107" t="s">
        <v>73</v>
      </c>
      <c r="K138" s="107"/>
      <c r="L138" s="108">
        <v>4</v>
      </c>
      <c r="M138" s="108"/>
      <c r="N138" s="109" t="s">
        <v>92</v>
      </c>
      <c r="O138" s="109"/>
      <c r="P138" s="106"/>
      <c r="Q138" s="110"/>
      <c r="R138" s="111">
        <f t="shared" si="109"/>
        <v>1</v>
      </c>
      <c r="S138" s="106">
        <f t="shared" si="110"/>
        <v>1</v>
      </c>
      <c r="T138" s="106">
        <f t="shared" si="111"/>
        <v>1</v>
      </c>
      <c r="U138" s="112">
        <f t="shared" si="112"/>
        <v>4</v>
      </c>
      <c r="V138" s="113">
        <f t="shared" si="113"/>
        <v>2.2400000000000002</v>
      </c>
      <c r="W138" s="112">
        <f t="shared" si="114"/>
        <v>1</v>
      </c>
      <c r="X138" s="113">
        <f t="shared" si="115"/>
        <v>0.81</v>
      </c>
      <c r="Y138" s="112">
        <f t="shared" si="116"/>
        <v>0</v>
      </c>
      <c r="Z138" s="210">
        <f t="shared" si="117"/>
        <v>0</v>
      </c>
      <c r="AA138" s="103">
        <f t="shared" si="118"/>
        <v>3.0500000000000003</v>
      </c>
      <c r="AB138" s="115" t="str">
        <f t="shared" si="119"/>
        <v>-</v>
      </c>
      <c r="AC138" s="105"/>
      <c r="AD138" s="106"/>
      <c r="AE138" s="110"/>
      <c r="AF138" s="105"/>
      <c r="AG138" s="110"/>
      <c r="AH138" s="105"/>
      <c r="AI138" s="110"/>
      <c r="AJ138" s="211"/>
      <c r="AK138" s="111">
        <f t="shared" si="120"/>
        <v>0</v>
      </c>
      <c r="AL138" s="106">
        <f t="shared" si="121"/>
        <v>0</v>
      </c>
      <c r="AM138" s="112">
        <f t="shared" si="122"/>
        <v>0</v>
      </c>
      <c r="AN138" s="113">
        <f t="shared" si="123"/>
        <v>0</v>
      </c>
      <c r="AO138" s="112">
        <f t="shared" si="124"/>
        <v>0</v>
      </c>
      <c r="AP138" s="113">
        <f t="shared" si="125"/>
        <v>0</v>
      </c>
      <c r="AQ138" s="112">
        <f t="shared" si="126"/>
        <v>0</v>
      </c>
      <c r="AR138" s="114">
        <f t="shared" si="127"/>
        <v>0</v>
      </c>
      <c r="AS138" s="103">
        <f t="shared" si="128"/>
        <v>0</v>
      </c>
      <c r="AT138" s="115" t="str">
        <f t="shared" si="129"/>
        <v>EXLUDE</v>
      </c>
      <c r="AU138" s="95">
        <f t="shared" si="130"/>
        <v>0</v>
      </c>
      <c r="AV138" s="105"/>
      <c r="AW138" s="106"/>
      <c r="AX138" s="106"/>
      <c r="AY138" s="106"/>
      <c r="AZ138" s="106"/>
      <c r="BA138" s="110"/>
      <c r="BB138" s="105"/>
      <c r="BC138" s="110"/>
      <c r="BD138" s="105"/>
      <c r="BE138" s="110"/>
      <c r="BF138" s="105"/>
      <c r="BG138" s="106"/>
      <c r="BH138" s="106"/>
      <c r="BI138" s="106"/>
      <c r="BJ138" s="104"/>
      <c r="BK138" s="111">
        <f t="shared" si="131"/>
        <v>0</v>
      </c>
      <c r="BL138" s="106">
        <f t="shared" si="132"/>
        <v>0</v>
      </c>
      <c r="BM138" s="106">
        <f t="shared" si="133"/>
        <v>0</v>
      </c>
      <c r="BN138" s="106">
        <f t="shared" si="134"/>
        <v>0</v>
      </c>
      <c r="BO138" s="106">
        <f t="shared" si="135"/>
        <v>0</v>
      </c>
      <c r="BP138" s="112">
        <f t="shared" si="136"/>
        <v>0</v>
      </c>
      <c r="BQ138" s="113">
        <f t="shared" si="137"/>
        <v>0</v>
      </c>
      <c r="BR138" s="112">
        <f t="shared" si="138"/>
        <v>0</v>
      </c>
      <c r="BS138" s="210">
        <f t="shared" si="139"/>
        <v>0</v>
      </c>
      <c r="BT138" s="212">
        <f t="shared" si="140"/>
        <v>0</v>
      </c>
      <c r="BU138" s="242">
        <f t="shared" si="141"/>
        <v>0</v>
      </c>
      <c r="BV138" s="103">
        <f t="shared" si="142"/>
        <v>0</v>
      </c>
      <c r="BW138" s="120" t="str">
        <f t="shared" si="143"/>
        <v>POSTPONED</v>
      </c>
      <c r="BX138" s="118"/>
    </row>
    <row r="139" spans="1:76" ht="30" customHeight="1" x14ac:dyDescent="0.25">
      <c r="A139" s="123" t="s">
        <v>273</v>
      </c>
      <c r="B139" s="124" t="s">
        <v>304</v>
      </c>
      <c r="C139" s="101" t="s">
        <v>179</v>
      </c>
      <c r="D139" s="209" t="s">
        <v>90</v>
      </c>
      <c r="E139" s="103">
        <f t="shared" si="108"/>
        <v>0</v>
      </c>
      <c r="F139" s="132"/>
      <c r="G139" s="105" t="s">
        <v>73</v>
      </c>
      <c r="H139" s="106" t="s">
        <v>73</v>
      </c>
      <c r="I139" s="106" t="s">
        <v>73</v>
      </c>
      <c r="J139" s="107" t="s">
        <v>73</v>
      </c>
      <c r="K139" s="107"/>
      <c r="L139" s="108">
        <v>7</v>
      </c>
      <c r="M139" s="108"/>
      <c r="N139" s="109" t="s">
        <v>92</v>
      </c>
      <c r="O139" s="109"/>
      <c r="P139" s="106"/>
      <c r="Q139" s="110"/>
      <c r="R139" s="111">
        <f t="shared" si="109"/>
        <v>1</v>
      </c>
      <c r="S139" s="106">
        <f t="shared" si="110"/>
        <v>1</v>
      </c>
      <c r="T139" s="106">
        <f t="shared" si="111"/>
        <v>1</v>
      </c>
      <c r="U139" s="112">
        <f t="shared" si="112"/>
        <v>4</v>
      </c>
      <c r="V139" s="113">
        <f t="shared" si="113"/>
        <v>2.2400000000000002</v>
      </c>
      <c r="W139" s="112">
        <f t="shared" si="114"/>
        <v>1</v>
      </c>
      <c r="X139" s="113">
        <f t="shared" si="115"/>
        <v>0.81</v>
      </c>
      <c r="Y139" s="112">
        <f t="shared" si="116"/>
        <v>0</v>
      </c>
      <c r="Z139" s="210">
        <f t="shared" si="117"/>
        <v>0</v>
      </c>
      <c r="AA139" s="103">
        <f t="shared" si="118"/>
        <v>3.0500000000000003</v>
      </c>
      <c r="AB139" s="115" t="str">
        <f t="shared" si="119"/>
        <v>-</v>
      </c>
      <c r="AC139" s="105"/>
      <c r="AD139" s="106"/>
      <c r="AE139" s="110"/>
      <c r="AF139" s="105"/>
      <c r="AG139" s="110"/>
      <c r="AH139" s="105"/>
      <c r="AI139" s="110"/>
      <c r="AJ139" s="211"/>
      <c r="AK139" s="111">
        <f t="shared" si="120"/>
        <v>0</v>
      </c>
      <c r="AL139" s="106">
        <f t="shared" si="121"/>
        <v>0</v>
      </c>
      <c r="AM139" s="112">
        <f t="shared" si="122"/>
        <v>0</v>
      </c>
      <c r="AN139" s="113">
        <f t="shared" si="123"/>
        <v>0</v>
      </c>
      <c r="AO139" s="112">
        <f t="shared" si="124"/>
        <v>0</v>
      </c>
      <c r="AP139" s="113">
        <f t="shared" si="125"/>
        <v>0</v>
      </c>
      <c r="AQ139" s="112">
        <f t="shared" si="126"/>
        <v>0</v>
      </c>
      <c r="AR139" s="114">
        <f t="shared" si="127"/>
        <v>0</v>
      </c>
      <c r="AS139" s="103">
        <f t="shared" si="128"/>
        <v>0</v>
      </c>
      <c r="AT139" s="115" t="str">
        <f t="shared" si="129"/>
        <v>EXLUDE</v>
      </c>
      <c r="AU139" s="95">
        <f t="shared" si="130"/>
        <v>0</v>
      </c>
      <c r="AV139" s="105"/>
      <c r="AW139" s="106"/>
      <c r="AX139" s="106"/>
      <c r="AY139" s="106"/>
      <c r="AZ139" s="106"/>
      <c r="BA139" s="110"/>
      <c r="BB139" s="105"/>
      <c r="BC139" s="110"/>
      <c r="BD139" s="105"/>
      <c r="BE139" s="110"/>
      <c r="BF139" s="105"/>
      <c r="BG139" s="106"/>
      <c r="BH139" s="106"/>
      <c r="BI139" s="106"/>
      <c r="BJ139" s="104"/>
      <c r="BK139" s="111">
        <f t="shared" si="131"/>
        <v>0</v>
      </c>
      <c r="BL139" s="106">
        <f t="shared" si="132"/>
        <v>0</v>
      </c>
      <c r="BM139" s="106">
        <f t="shared" si="133"/>
        <v>0</v>
      </c>
      <c r="BN139" s="106">
        <f t="shared" si="134"/>
        <v>0</v>
      </c>
      <c r="BO139" s="106">
        <f t="shared" si="135"/>
        <v>0</v>
      </c>
      <c r="BP139" s="112">
        <f t="shared" si="136"/>
        <v>0</v>
      </c>
      <c r="BQ139" s="113">
        <f t="shared" si="137"/>
        <v>0</v>
      </c>
      <c r="BR139" s="112">
        <f t="shared" si="138"/>
        <v>0</v>
      </c>
      <c r="BS139" s="210">
        <f t="shared" si="139"/>
        <v>0</v>
      </c>
      <c r="BT139" s="212">
        <f t="shared" si="140"/>
        <v>0</v>
      </c>
      <c r="BU139" s="242">
        <f t="shared" si="141"/>
        <v>0</v>
      </c>
      <c r="BV139" s="103">
        <f t="shared" si="142"/>
        <v>0</v>
      </c>
      <c r="BW139" s="120" t="str">
        <f t="shared" si="143"/>
        <v>POSTPONED</v>
      </c>
      <c r="BX139" s="118"/>
    </row>
    <row r="140" spans="1:76" ht="30" customHeight="1" x14ac:dyDescent="0.25">
      <c r="A140" s="123" t="s">
        <v>273</v>
      </c>
      <c r="B140" s="124" t="s">
        <v>305</v>
      </c>
      <c r="C140" s="144" t="s">
        <v>272</v>
      </c>
      <c r="D140" s="209" t="s">
        <v>90</v>
      </c>
      <c r="E140" s="103">
        <f t="shared" si="108"/>
        <v>0</v>
      </c>
      <c r="F140" s="132"/>
      <c r="G140" s="105" t="s">
        <v>73</v>
      </c>
      <c r="H140" s="106" t="s">
        <v>73</v>
      </c>
      <c r="I140" s="106" t="s">
        <v>73</v>
      </c>
      <c r="J140" s="107" t="s">
        <v>73</v>
      </c>
      <c r="K140" s="107"/>
      <c r="L140" s="108">
        <v>7</v>
      </c>
      <c r="M140" s="108"/>
      <c r="N140" s="109" t="s">
        <v>92</v>
      </c>
      <c r="O140" s="109"/>
      <c r="P140" s="106"/>
      <c r="Q140" s="110"/>
      <c r="R140" s="111">
        <f t="shared" si="109"/>
        <v>1</v>
      </c>
      <c r="S140" s="106">
        <f t="shared" si="110"/>
        <v>1</v>
      </c>
      <c r="T140" s="106">
        <f t="shared" si="111"/>
        <v>1</v>
      </c>
      <c r="U140" s="112">
        <f t="shared" si="112"/>
        <v>4</v>
      </c>
      <c r="V140" s="113">
        <f t="shared" si="113"/>
        <v>2.2400000000000002</v>
      </c>
      <c r="W140" s="112">
        <f t="shared" si="114"/>
        <v>1</v>
      </c>
      <c r="X140" s="113">
        <f t="shared" si="115"/>
        <v>0.81</v>
      </c>
      <c r="Y140" s="112">
        <f t="shared" si="116"/>
        <v>0</v>
      </c>
      <c r="Z140" s="210">
        <f t="shared" si="117"/>
        <v>0</v>
      </c>
      <c r="AA140" s="103">
        <f t="shared" si="118"/>
        <v>3.0500000000000003</v>
      </c>
      <c r="AB140" s="115" t="str">
        <f t="shared" si="119"/>
        <v>-</v>
      </c>
      <c r="AC140" s="105"/>
      <c r="AD140" s="106"/>
      <c r="AE140" s="110"/>
      <c r="AF140" s="105"/>
      <c r="AG140" s="110"/>
      <c r="AH140" s="105"/>
      <c r="AI140" s="110"/>
      <c r="AJ140" s="211"/>
      <c r="AK140" s="111">
        <f t="shared" si="120"/>
        <v>0</v>
      </c>
      <c r="AL140" s="106">
        <f t="shared" si="121"/>
        <v>0</v>
      </c>
      <c r="AM140" s="112">
        <f t="shared" si="122"/>
        <v>0</v>
      </c>
      <c r="AN140" s="113">
        <f t="shared" si="123"/>
        <v>0</v>
      </c>
      <c r="AO140" s="112">
        <f t="shared" si="124"/>
        <v>0</v>
      </c>
      <c r="AP140" s="113">
        <f t="shared" si="125"/>
        <v>0</v>
      </c>
      <c r="AQ140" s="112">
        <f t="shared" si="126"/>
        <v>0</v>
      </c>
      <c r="AR140" s="114">
        <f t="shared" si="127"/>
        <v>0</v>
      </c>
      <c r="AS140" s="103">
        <f t="shared" si="128"/>
        <v>0</v>
      </c>
      <c r="AT140" s="115" t="str">
        <f t="shared" si="129"/>
        <v>EXLUDE</v>
      </c>
      <c r="AU140" s="95">
        <f t="shared" si="130"/>
        <v>0</v>
      </c>
      <c r="AV140" s="105"/>
      <c r="AW140" s="106"/>
      <c r="AX140" s="106"/>
      <c r="AY140" s="106"/>
      <c r="AZ140" s="106"/>
      <c r="BA140" s="110"/>
      <c r="BB140" s="105"/>
      <c r="BC140" s="110"/>
      <c r="BD140" s="105"/>
      <c r="BE140" s="110"/>
      <c r="BF140" s="105"/>
      <c r="BG140" s="106"/>
      <c r="BH140" s="106"/>
      <c r="BI140" s="106"/>
      <c r="BJ140" s="104"/>
      <c r="BK140" s="111">
        <f t="shared" si="131"/>
        <v>0</v>
      </c>
      <c r="BL140" s="106">
        <f t="shared" si="132"/>
        <v>0</v>
      </c>
      <c r="BM140" s="106">
        <f t="shared" si="133"/>
        <v>0</v>
      </c>
      <c r="BN140" s="106">
        <f t="shared" si="134"/>
        <v>0</v>
      </c>
      <c r="BO140" s="106">
        <f t="shared" si="135"/>
        <v>0</v>
      </c>
      <c r="BP140" s="112">
        <f t="shared" si="136"/>
        <v>0</v>
      </c>
      <c r="BQ140" s="113">
        <f t="shared" si="137"/>
        <v>0</v>
      </c>
      <c r="BR140" s="112">
        <f t="shared" si="138"/>
        <v>0</v>
      </c>
      <c r="BS140" s="210">
        <f t="shared" si="139"/>
        <v>0</v>
      </c>
      <c r="BT140" s="212">
        <f t="shared" si="140"/>
        <v>0</v>
      </c>
      <c r="BU140" s="242">
        <f t="shared" si="141"/>
        <v>0</v>
      </c>
      <c r="BV140" s="103">
        <f t="shared" si="142"/>
        <v>0</v>
      </c>
      <c r="BW140" s="120" t="str">
        <f t="shared" si="143"/>
        <v>POSTPONED</v>
      </c>
      <c r="BX140" s="118"/>
    </row>
    <row r="141" spans="1:76" ht="30" customHeight="1" x14ac:dyDescent="0.25">
      <c r="A141" s="123" t="s">
        <v>273</v>
      </c>
      <c r="B141" s="124" t="s">
        <v>306</v>
      </c>
      <c r="C141" s="101" t="s">
        <v>209</v>
      </c>
      <c r="D141" s="209" t="s">
        <v>90</v>
      </c>
      <c r="E141" s="103">
        <f t="shared" si="108"/>
        <v>0</v>
      </c>
      <c r="F141" s="132"/>
      <c r="G141" s="105" t="s">
        <v>73</v>
      </c>
      <c r="H141" s="106" t="s">
        <v>73</v>
      </c>
      <c r="I141" s="106" t="s">
        <v>73</v>
      </c>
      <c r="J141" s="107" t="s">
        <v>73</v>
      </c>
      <c r="K141" s="107"/>
      <c r="L141" s="108">
        <v>6</v>
      </c>
      <c r="M141" s="108"/>
      <c r="N141" s="109" t="s">
        <v>92</v>
      </c>
      <c r="O141" s="109"/>
      <c r="P141" s="106"/>
      <c r="Q141" s="110"/>
      <c r="R141" s="111">
        <f t="shared" si="109"/>
        <v>1</v>
      </c>
      <c r="S141" s="106">
        <f t="shared" si="110"/>
        <v>1</v>
      </c>
      <c r="T141" s="106">
        <f t="shared" si="111"/>
        <v>1</v>
      </c>
      <c r="U141" s="112">
        <f t="shared" si="112"/>
        <v>4</v>
      </c>
      <c r="V141" s="113">
        <f t="shared" si="113"/>
        <v>2.2400000000000002</v>
      </c>
      <c r="W141" s="112">
        <f t="shared" si="114"/>
        <v>1</v>
      </c>
      <c r="X141" s="113">
        <f t="shared" si="115"/>
        <v>0.81</v>
      </c>
      <c r="Y141" s="112">
        <f t="shared" si="116"/>
        <v>0</v>
      </c>
      <c r="Z141" s="210">
        <f t="shared" si="117"/>
        <v>0</v>
      </c>
      <c r="AA141" s="103">
        <f t="shared" si="118"/>
        <v>3.0500000000000003</v>
      </c>
      <c r="AB141" s="115" t="str">
        <f t="shared" si="119"/>
        <v>-</v>
      </c>
      <c r="AC141" s="105"/>
      <c r="AD141" s="106"/>
      <c r="AE141" s="110"/>
      <c r="AF141" s="105"/>
      <c r="AG141" s="110"/>
      <c r="AH141" s="105"/>
      <c r="AI141" s="110"/>
      <c r="AJ141" s="211"/>
      <c r="AK141" s="111">
        <f t="shared" si="120"/>
        <v>0</v>
      </c>
      <c r="AL141" s="106">
        <f t="shared" si="121"/>
        <v>0</v>
      </c>
      <c r="AM141" s="112">
        <f t="shared" si="122"/>
        <v>0</v>
      </c>
      <c r="AN141" s="113">
        <f t="shared" si="123"/>
        <v>0</v>
      </c>
      <c r="AO141" s="112">
        <f t="shared" si="124"/>
        <v>0</v>
      </c>
      <c r="AP141" s="113">
        <f t="shared" si="125"/>
        <v>0</v>
      </c>
      <c r="AQ141" s="112">
        <f t="shared" si="126"/>
        <v>0</v>
      </c>
      <c r="AR141" s="114">
        <f t="shared" si="127"/>
        <v>0</v>
      </c>
      <c r="AS141" s="103">
        <f t="shared" si="128"/>
        <v>0</v>
      </c>
      <c r="AT141" s="115" t="str">
        <f t="shared" si="129"/>
        <v>EXLUDE</v>
      </c>
      <c r="AU141" s="95">
        <f t="shared" si="130"/>
        <v>0</v>
      </c>
      <c r="AV141" s="105"/>
      <c r="AW141" s="106"/>
      <c r="AX141" s="106"/>
      <c r="AY141" s="106"/>
      <c r="AZ141" s="106"/>
      <c r="BA141" s="110"/>
      <c r="BB141" s="105"/>
      <c r="BC141" s="110"/>
      <c r="BD141" s="105"/>
      <c r="BE141" s="110"/>
      <c r="BF141" s="105"/>
      <c r="BG141" s="106"/>
      <c r="BH141" s="106"/>
      <c r="BI141" s="106"/>
      <c r="BJ141" s="104"/>
      <c r="BK141" s="111">
        <f t="shared" si="131"/>
        <v>0</v>
      </c>
      <c r="BL141" s="106">
        <f t="shared" si="132"/>
        <v>0</v>
      </c>
      <c r="BM141" s="106">
        <f t="shared" si="133"/>
        <v>0</v>
      </c>
      <c r="BN141" s="106">
        <f t="shared" si="134"/>
        <v>0</v>
      </c>
      <c r="BO141" s="106">
        <f t="shared" si="135"/>
        <v>0</v>
      </c>
      <c r="BP141" s="112">
        <f t="shared" si="136"/>
        <v>0</v>
      </c>
      <c r="BQ141" s="113">
        <f t="shared" si="137"/>
        <v>0</v>
      </c>
      <c r="BR141" s="112">
        <f t="shared" si="138"/>
        <v>0</v>
      </c>
      <c r="BS141" s="210">
        <f t="shared" si="139"/>
        <v>0</v>
      </c>
      <c r="BT141" s="212">
        <f t="shared" si="140"/>
        <v>0</v>
      </c>
      <c r="BU141" s="242">
        <f t="shared" si="141"/>
        <v>0</v>
      </c>
      <c r="BV141" s="103">
        <f t="shared" si="142"/>
        <v>0</v>
      </c>
      <c r="BW141" s="120" t="str">
        <f t="shared" si="143"/>
        <v>POSTPONED</v>
      </c>
      <c r="BX141" s="118"/>
    </row>
    <row r="142" spans="1:76" ht="30" customHeight="1" x14ac:dyDescent="0.25">
      <c r="A142" s="126" t="s">
        <v>192</v>
      </c>
      <c r="B142" s="127" t="s">
        <v>307</v>
      </c>
      <c r="C142" s="144" t="s">
        <v>272</v>
      </c>
      <c r="D142" s="209" t="s">
        <v>90</v>
      </c>
      <c r="E142" s="103">
        <f t="shared" si="108"/>
        <v>0</v>
      </c>
      <c r="F142" s="132"/>
      <c r="G142" s="105" t="s">
        <v>73</v>
      </c>
      <c r="H142" s="106" t="s">
        <v>73</v>
      </c>
      <c r="I142" s="106" t="s">
        <v>73</v>
      </c>
      <c r="J142" s="107" t="s">
        <v>73</v>
      </c>
      <c r="K142" s="107"/>
      <c r="L142" s="108">
        <v>7</v>
      </c>
      <c r="M142" s="108"/>
      <c r="N142" s="109" t="s">
        <v>92</v>
      </c>
      <c r="O142" s="109"/>
      <c r="P142" s="106"/>
      <c r="Q142" s="110"/>
      <c r="R142" s="111">
        <f t="shared" si="109"/>
        <v>1</v>
      </c>
      <c r="S142" s="106">
        <f t="shared" si="110"/>
        <v>1</v>
      </c>
      <c r="T142" s="106">
        <f t="shared" si="111"/>
        <v>1</v>
      </c>
      <c r="U142" s="112">
        <f t="shared" si="112"/>
        <v>4</v>
      </c>
      <c r="V142" s="113">
        <f t="shared" si="113"/>
        <v>2.2400000000000002</v>
      </c>
      <c r="W142" s="112">
        <f t="shared" si="114"/>
        <v>1</v>
      </c>
      <c r="X142" s="113">
        <f t="shared" si="115"/>
        <v>0.81</v>
      </c>
      <c r="Y142" s="112">
        <f t="shared" si="116"/>
        <v>0</v>
      </c>
      <c r="Z142" s="210">
        <f t="shared" si="117"/>
        <v>0</v>
      </c>
      <c r="AA142" s="103">
        <f t="shared" si="118"/>
        <v>3.0500000000000003</v>
      </c>
      <c r="AB142" s="115" t="str">
        <f t="shared" si="119"/>
        <v>-</v>
      </c>
      <c r="AC142" s="105"/>
      <c r="AD142" s="106"/>
      <c r="AE142" s="110"/>
      <c r="AF142" s="105"/>
      <c r="AG142" s="110"/>
      <c r="AH142" s="105"/>
      <c r="AI142" s="110"/>
      <c r="AJ142" s="211"/>
      <c r="AK142" s="111">
        <f t="shared" si="120"/>
        <v>0</v>
      </c>
      <c r="AL142" s="106">
        <f t="shared" si="121"/>
        <v>0</v>
      </c>
      <c r="AM142" s="112">
        <f t="shared" si="122"/>
        <v>0</v>
      </c>
      <c r="AN142" s="113">
        <f t="shared" si="123"/>
        <v>0</v>
      </c>
      <c r="AO142" s="112">
        <f t="shared" si="124"/>
        <v>0</v>
      </c>
      <c r="AP142" s="113">
        <f t="shared" si="125"/>
        <v>0</v>
      </c>
      <c r="AQ142" s="112">
        <f t="shared" si="126"/>
        <v>0</v>
      </c>
      <c r="AR142" s="114">
        <f t="shared" si="127"/>
        <v>0</v>
      </c>
      <c r="AS142" s="103">
        <f t="shared" si="128"/>
        <v>0</v>
      </c>
      <c r="AT142" s="115" t="str">
        <f t="shared" si="129"/>
        <v>EXLUDE</v>
      </c>
      <c r="AU142" s="95">
        <f t="shared" si="130"/>
        <v>0</v>
      </c>
      <c r="AV142" s="105"/>
      <c r="AW142" s="106"/>
      <c r="AX142" s="106"/>
      <c r="AY142" s="106"/>
      <c r="AZ142" s="106"/>
      <c r="BA142" s="110"/>
      <c r="BB142" s="105"/>
      <c r="BC142" s="110"/>
      <c r="BD142" s="105"/>
      <c r="BE142" s="110"/>
      <c r="BF142" s="105"/>
      <c r="BG142" s="106"/>
      <c r="BH142" s="106"/>
      <c r="BI142" s="106"/>
      <c r="BJ142" s="104"/>
      <c r="BK142" s="111">
        <f t="shared" si="131"/>
        <v>0</v>
      </c>
      <c r="BL142" s="106">
        <f t="shared" si="132"/>
        <v>0</v>
      </c>
      <c r="BM142" s="106">
        <f t="shared" si="133"/>
        <v>0</v>
      </c>
      <c r="BN142" s="106">
        <f t="shared" si="134"/>
        <v>0</v>
      </c>
      <c r="BO142" s="106">
        <f t="shared" si="135"/>
        <v>0</v>
      </c>
      <c r="BP142" s="112">
        <f t="shared" si="136"/>
        <v>0</v>
      </c>
      <c r="BQ142" s="113">
        <f t="shared" si="137"/>
        <v>0</v>
      </c>
      <c r="BR142" s="112">
        <f t="shared" si="138"/>
        <v>0</v>
      </c>
      <c r="BS142" s="210">
        <f t="shared" si="139"/>
        <v>0</v>
      </c>
      <c r="BT142" s="212">
        <f t="shared" si="140"/>
        <v>0</v>
      </c>
      <c r="BU142" s="242">
        <f t="shared" si="141"/>
        <v>0</v>
      </c>
      <c r="BV142" s="103">
        <f t="shared" si="142"/>
        <v>0</v>
      </c>
      <c r="BW142" s="120" t="str">
        <f t="shared" si="143"/>
        <v>POSTPONED</v>
      </c>
      <c r="BX142" s="118"/>
    </row>
    <row r="143" spans="1:76" ht="30" customHeight="1" x14ac:dyDescent="0.25">
      <c r="A143" s="126" t="s">
        <v>192</v>
      </c>
      <c r="B143" s="127" t="s">
        <v>308</v>
      </c>
      <c r="C143" s="101" t="s">
        <v>309</v>
      </c>
      <c r="D143" s="209" t="s">
        <v>90</v>
      </c>
      <c r="E143" s="103">
        <f t="shared" si="108"/>
        <v>0</v>
      </c>
      <c r="F143" s="132"/>
      <c r="G143" s="105" t="s">
        <v>73</v>
      </c>
      <c r="H143" s="106" t="s">
        <v>73</v>
      </c>
      <c r="I143" s="106" t="s">
        <v>73</v>
      </c>
      <c r="J143" s="107" t="s">
        <v>73</v>
      </c>
      <c r="K143" s="107"/>
      <c r="L143" s="108">
        <v>6</v>
      </c>
      <c r="M143" s="108"/>
      <c r="N143" s="109" t="s">
        <v>92</v>
      </c>
      <c r="O143" s="109"/>
      <c r="P143" s="106"/>
      <c r="Q143" s="110"/>
      <c r="R143" s="111">
        <f t="shared" si="109"/>
        <v>1</v>
      </c>
      <c r="S143" s="106">
        <f t="shared" si="110"/>
        <v>1</v>
      </c>
      <c r="T143" s="106">
        <f t="shared" si="111"/>
        <v>1</v>
      </c>
      <c r="U143" s="112">
        <f t="shared" si="112"/>
        <v>4</v>
      </c>
      <c r="V143" s="113">
        <f t="shared" si="113"/>
        <v>2.2400000000000002</v>
      </c>
      <c r="W143" s="112">
        <f t="shared" si="114"/>
        <v>1</v>
      </c>
      <c r="X143" s="113">
        <f t="shared" si="115"/>
        <v>0.81</v>
      </c>
      <c r="Y143" s="112">
        <f t="shared" si="116"/>
        <v>0</v>
      </c>
      <c r="Z143" s="210">
        <f t="shared" si="117"/>
        <v>0</v>
      </c>
      <c r="AA143" s="103">
        <f t="shared" si="118"/>
        <v>3.0500000000000003</v>
      </c>
      <c r="AB143" s="115" t="str">
        <f t="shared" si="119"/>
        <v>-</v>
      </c>
      <c r="AC143" s="105"/>
      <c r="AD143" s="106"/>
      <c r="AE143" s="110"/>
      <c r="AF143" s="105"/>
      <c r="AG143" s="110"/>
      <c r="AH143" s="105"/>
      <c r="AI143" s="110"/>
      <c r="AJ143" s="211"/>
      <c r="AK143" s="111">
        <f t="shared" si="120"/>
        <v>0</v>
      </c>
      <c r="AL143" s="106">
        <f t="shared" si="121"/>
        <v>0</v>
      </c>
      <c r="AM143" s="112">
        <f t="shared" si="122"/>
        <v>0</v>
      </c>
      <c r="AN143" s="113">
        <f t="shared" si="123"/>
        <v>0</v>
      </c>
      <c r="AO143" s="112">
        <f t="shared" si="124"/>
        <v>0</v>
      </c>
      <c r="AP143" s="113">
        <f t="shared" si="125"/>
        <v>0</v>
      </c>
      <c r="AQ143" s="112">
        <f t="shared" si="126"/>
        <v>0</v>
      </c>
      <c r="AR143" s="114">
        <f t="shared" si="127"/>
        <v>0</v>
      </c>
      <c r="AS143" s="103">
        <f t="shared" si="128"/>
        <v>0</v>
      </c>
      <c r="AT143" s="115" t="str">
        <f t="shared" si="129"/>
        <v>EXLUDE</v>
      </c>
      <c r="AU143" s="95">
        <f t="shared" si="130"/>
        <v>0</v>
      </c>
      <c r="AV143" s="105"/>
      <c r="AW143" s="106"/>
      <c r="AX143" s="106"/>
      <c r="AY143" s="106"/>
      <c r="AZ143" s="106"/>
      <c r="BA143" s="110"/>
      <c r="BB143" s="105"/>
      <c r="BC143" s="110"/>
      <c r="BD143" s="105"/>
      <c r="BE143" s="110"/>
      <c r="BF143" s="105"/>
      <c r="BG143" s="106"/>
      <c r="BH143" s="106"/>
      <c r="BI143" s="106"/>
      <c r="BJ143" s="104"/>
      <c r="BK143" s="111">
        <f t="shared" si="131"/>
        <v>0</v>
      </c>
      <c r="BL143" s="106">
        <f t="shared" si="132"/>
        <v>0</v>
      </c>
      <c r="BM143" s="106">
        <f t="shared" si="133"/>
        <v>0</v>
      </c>
      <c r="BN143" s="106">
        <f t="shared" si="134"/>
        <v>0</v>
      </c>
      <c r="BO143" s="106">
        <f t="shared" si="135"/>
        <v>0</v>
      </c>
      <c r="BP143" s="112">
        <f t="shared" si="136"/>
        <v>0</v>
      </c>
      <c r="BQ143" s="113">
        <f t="shared" si="137"/>
        <v>0</v>
      </c>
      <c r="BR143" s="112">
        <f t="shared" si="138"/>
        <v>0</v>
      </c>
      <c r="BS143" s="210">
        <f t="shared" si="139"/>
        <v>0</v>
      </c>
      <c r="BT143" s="212">
        <f t="shared" si="140"/>
        <v>0</v>
      </c>
      <c r="BU143" s="242">
        <f t="shared" si="141"/>
        <v>0</v>
      </c>
      <c r="BV143" s="103">
        <f t="shared" si="142"/>
        <v>0</v>
      </c>
      <c r="BW143" s="120" t="str">
        <f t="shared" si="143"/>
        <v>POSTPONED</v>
      </c>
      <c r="BX143" s="118"/>
    </row>
    <row r="144" spans="1:76" ht="30" customHeight="1" x14ac:dyDescent="0.25">
      <c r="A144" s="126" t="s">
        <v>192</v>
      </c>
      <c r="B144" s="127" t="s">
        <v>310</v>
      </c>
      <c r="C144" s="101" t="s">
        <v>199</v>
      </c>
      <c r="D144" s="209" t="s">
        <v>90</v>
      </c>
      <c r="E144" s="103">
        <f t="shared" si="108"/>
        <v>0</v>
      </c>
      <c r="F144" s="132"/>
      <c r="G144" s="105" t="s">
        <v>73</v>
      </c>
      <c r="H144" s="106" t="s">
        <v>73</v>
      </c>
      <c r="I144" s="106" t="s">
        <v>73</v>
      </c>
      <c r="J144" s="107" t="s">
        <v>73</v>
      </c>
      <c r="K144" s="107"/>
      <c r="L144" s="108">
        <v>6</v>
      </c>
      <c r="M144" s="108"/>
      <c r="N144" s="109" t="s">
        <v>92</v>
      </c>
      <c r="O144" s="109"/>
      <c r="P144" s="106"/>
      <c r="Q144" s="110"/>
      <c r="R144" s="111">
        <f t="shared" si="109"/>
        <v>1</v>
      </c>
      <c r="S144" s="106">
        <f t="shared" si="110"/>
        <v>1</v>
      </c>
      <c r="T144" s="106">
        <f t="shared" si="111"/>
        <v>1</v>
      </c>
      <c r="U144" s="112">
        <f t="shared" si="112"/>
        <v>4</v>
      </c>
      <c r="V144" s="113">
        <f t="shared" si="113"/>
        <v>2.2400000000000002</v>
      </c>
      <c r="W144" s="112">
        <f t="shared" si="114"/>
        <v>1</v>
      </c>
      <c r="X144" s="113">
        <f t="shared" si="115"/>
        <v>0.81</v>
      </c>
      <c r="Y144" s="112">
        <f t="shared" si="116"/>
        <v>0</v>
      </c>
      <c r="Z144" s="210">
        <f t="shared" si="117"/>
        <v>0</v>
      </c>
      <c r="AA144" s="103">
        <f t="shared" si="118"/>
        <v>3.0500000000000003</v>
      </c>
      <c r="AB144" s="115" t="str">
        <f t="shared" si="119"/>
        <v>-</v>
      </c>
      <c r="AC144" s="105"/>
      <c r="AD144" s="106"/>
      <c r="AE144" s="110"/>
      <c r="AF144" s="105"/>
      <c r="AG144" s="110"/>
      <c r="AH144" s="105"/>
      <c r="AI144" s="110"/>
      <c r="AJ144" s="211"/>
      <c r="AK144" s="111">
        <f t="shared" si="120"/>
        <v>0</v>
      </c>
      <c r="AL144" s="106">
        <f t="shared" si="121"/>
        <v>0</v>
      </c>
      <c r="AM144" s="112">
        <f t="shared" si="122"/>
        <v>0</v>
      </c>
      <c r="AN144" s="113">
        <f t="shared" si="123"/>
        <v>0</v>
      </c>
      <c r="AO144" s="112">
        <f t="shared" si="124"/>
        <v>0</v>
      </c>
      <c r="AP144" s="113">
        <f t="shared" si="125"/>
        <v>0</v>
      </c>
      <c r="AQ144" s="112">
        <f t="shared" si="126"/>
        <v>0</v>
      </c>
      <c r="AR144" s="114">
        <f t="shared" si="127"/>
        <v>0</v>
      </c>
      <c r="AS144" s="103">
        <f t="shared" si="128"/>
        <v>0</v>
      </c>
      <c r="AT144" s="115" t="str">
        <f t="shared" si="129"/>
        <v>EXLUDE</v>
      </c>
      <c r="AU144" s="95">
        <f t="shared" si="130"/>
        <v>0</v>
      </c>
      <c r="AV144" s="105"/>
      <c r="AW144" s="106"/>
      <c r="AX144" s="106"/>
      <c r="AY144" s="106"/>
      <c r="AZ144" s="106"/>
      <c r="BA144" s="110"/>
      <c r="BB144" s="105"/>
      <c r="BC144" s="110"/>
      <c r="BD144" s="105"/>
      <c r="BE144" s="110"/>
      <c r="BF144" s="105"/>
      <c r="BG144" s="106"/>
      <c r="BH144" s="106"/>
      <c r="BI144" s="106"/>
      <c r="BJ144" s="104"/>
      <c r="BK144" s="111">
        <f t="shared" si="131"/>
        <v>0</v>
      </c>
      <c r="BL144" s="106">
        <f t="shared" si="132"/>
        <v>0</v>
      </c>
      <c r="BM144" s="106">
        <f t="shared" si="133"/>
        <v>0</v>
      </c>
      <c r="BN144" s="106">
        <f t="shared" si="134"/>
        <v>0</v>
      </c>
      <c r="BO144" s="106">
        <f t="shared" si="135"/>
        <v>0</v>
      </c>
      <c r="BP144" s="112">
        <f t="shared" si="136"/>
        <v>0</v>
      </c>
      <c r="BQ144" s="113">
        <f t="shared" si="137"/>
        <v>0</v>
      </c>
      <c r="BR144" s="112">
        <f t="shared" si="138"/>
        <v>0</v>
      </c>
      <c r="BS144" s="210">
        <f t="shared" si="139"/>
        <v>0</v>
      </c>
      <c r="BT144" s="212">
        <f t="shared" si="140"/>
        <v>0</v>
      </c>
      <c r="BU144" s="242">
        <f t="shared" si="141"/>
        <v>0</v>
      </c>
      <c r="BV144" s="103">
        <f t="shared" si="142"/>
        <v>0</v>
      </c>
      <c r="BW144" s="120" t="str">
        <f t="shared" si="143"/>
        <v>POSTPONED</v>
      </c>
      <c r="BX144" s="118"/>
    </row>
    <row r="145" spans="1:76" ht="30" customHeight="1" x14ac:dyDescent="0.25">
      <c r="A145" s="99" t="s">
        <v>278</v>
      </c>
      <c r="B145" s="100" t="s">
        <v>311</v>
      </c>
      <c r="C145" s="101" t="s">
        <v>209</v>
      </c>
      <c r="D145" s="209" t="s">
        <v>90</v>
      </c>
      <c r="E145" s="103">
        <f t="shared" si="108"/>
        <v>0</v>
      </c>
      <c r="F145" s="132"/>
      <c r="G145" s="105" t="s">
        <v>73</v>
      </c>
      <c r="H145" s="106" t="s">
        <v>73</v>
      </c>
      <c r="I145" s="106" t="s">
        <v>73</v>
      </c>
      <c r="J145" s="107" t="s">
        <v>82</v>
      </c>
      <c r="K145" s="107"/>
      <c r="L145" s="108">
        <v>7</v>
      </c>
      <c r="M145" s="108"/>
      <c r="N145" s="109" t="s">
        <v>74</v>
      </c>
      <c r="O145" s="109"/>
      <c r="P145" s="106"/>
      <c r="Q145" s="110"/>
      <c r="R145" s="111">
        <f t="shared" si="109"/>
        <v>1</v>
      </c>
      <c r="S145" s="106">
        <f t="shared" si="110"/>
        <v>1</v>
      </c>
      <c r="T145" s="106">
        <f t="shared" si="111"/>
        <v>1</v>
      </c>
      <c r="U145" s="112">
        <f t="shared" si="112"/>
        <v>0</v>
      </c>
      <c r="V145" s="113">
        <f t="shared" si="113"/>
        <v>0</v>
      </c>
      <c r="W145" s="112">
        <f t="shared" si="114"/>
        <v>1</v>
      </c>
      <c r="X145" s="113">
        <f t="shared" si="115"/>
        <v>0.81</v>
      </c>
      <c r="Y145" s="112">
        <f t="shared" si="116"/>
        <v>4</v>
      </c>
      <c r="Z145" s="210">
        <f t="shared" si="117"/>
        <v>2.2400000000000002</v>
      </c>
      <c r="AA145" s="103">
        <f t="shared" si="118"/>
        <v>3.0500000000000003</v>
      </c>
      <c r="AB145" s="115" t="str">
        <f t="shared" si="119"/>
        <v>-</v>
      </c>
      <c r="AC145" s="105"/>
      <c r="AD145" s="106"/>
      <c r="AE145" s="110"/>
      <c r="AF145" s="105"/>
      <c r="AG145" s="110"/>
      <c r="AH145" s="105"/>
      <c r="AI145" s="110"/>
      <c r="AJ145" s="211"/>
      <c r="AK145" s="111">
        <f t="shared" si="120"/>
        <v>0</v>
      </c>
      <c r="AL145" s="106">
        <f t="shared" si="121"/>
        <v>0</v>
      </c>
      <c r="AM145" s="112">
        <f t="shared" si="122"/>
        <v>0</v>
      </c>
      <c r="AN145" s="113">
        <f t="shared" si="123"/>
        <v>0</v>
      </c>
      <c r="AO145" s="112">
        <f t="shared" si="124"/>
        <v>0</v>
      </c>
      <c r="AP145" s="113">
        <f t="shared" si="125"/>
        <v>0</v>
      </c>
      <c r="AQ145" s="112">
        <f t="shared" si="126"/>
        <v>0</v>
      </c>
      <c r="AR145" s="114">
        <f t="shared" si="127"/>
        <v>0</v>
      </c>
      <c r="AS145" s="103">
        <f t="shared" si="128"/>
        <v>0</v>
      </c>
      <c r="AT145" s="115" t="str">
        <f t="shared" si="129"/>
        <v>EXLUDE</v>
      </c>
      <c r="AU145" s="95">
        <f t="shared" si="130"/>
        <v>0</v>
      </c>
      <c r="AV145" s="105"/>
      <c r="AW145" s="106"/>
      <c r="AX145" s="106"/>
      <c r="AY145" s="106"/>
      <c r="AZ145" s="106"/>
      <c r="BA145" s="110"/>
      <c r="BB145" s="105"/>
      <c r="BC145" s="110"/>
      <c r="BD145" s="105"/>
      <c r="BE145" s="110"/>
      <c r="BF145" s="105"/>
      <c r="BG145" s="106"/>
      <c r="BH145" s="106"/>
      <c r="BI145" s="106"/>
      <c r="BJ145" s="104"/>
      <c r="BK145" s="111">
        <f t="shared" si="131"/>
        <v>0</v>
      </c>
      <c r="BL145" s="106">
        <f t="shared" si="132"/>
        <v>0</v>
      </c>
      <c r="BM145" s="106">
        <f t="shared" si="133"/>
        <v>0</v>
      </c>
      <c r="BN145" s="106">
        <f t="shared" si="134"/>
        <v>0</v>
      </c>
      <c r="BO145" s="106">
        <f t="shared" si="135"/>
        <v>0</v>
      </c>
      <c r="BP145" s="112">
        <f t="shared" si="136"/>
        <v>0</v>
      </c>
      <c r="BQ145" s="113">
        <f t="shared" si="137"/>
        <v>0</v>
      </c>
      <c r="BR145" s="112">
        <f t="shared" si="138"/>
        <v>0</v>
      </c>
      <c r="BS145" s="210">
        <f t="shared" si="139"/>
        <v>0</v>
      </c>
      <c r="BT145" s="212">
        <f t="shared" si="140"/>
        <v>0</v>
      </c>
      <c r="BU145" s="242">
        <f t="shared" si="141"/>
        <v>0</v>
      </c>
      <c r="BV145" s="103">
        <f t="shared" si="142"/>
        <v>0</v>
      </c>
      <c r="BW145" s="120" t="str">
        <f t="shared" si="143"/>
        <v>POSTPONED</v>
      </c>
      <c r="BX145" s="118"/>
    </row>
    <row r="146" spans="1:76" ht="30" customHeight="1" x14ac:dyDescent="0.25">
      <c r="A146" s="123" t="s">
        <v>302</v>
      </c>
      <c r="B146" s="124" t="s">
        <v>312</v>
      </c>
      <c r="C146" s="218"/>
      <c r="D146" s="209" t="s">
        <v>90</v>
      </c>
      <c r="E146" s="103">
        <f t="shared" si="108"/>
        <v>0</v>
      </c>
      <c r="F146" s="132"/>
      <c r="G146" s="105" t="s">
        <v>73</v>
      </c>
      <c r="H146" s="106" t="s">
        <v>91</v>
      </c>
      <c r="I146" s="106" t="s">
        <v>73</v>
      </c>
      <c r="J146" s="107" t="s">
        <v>73</v>
      </c>
      <c r="K146" s="107"/>
      <c r="L146" s="108">
        <v>3</v>
      </c>
      <c r="M146" s="108"/>
      <c r="N146" s="109" t="s">
        <v>92</v>
      </c>
      <c r="O146" s="109"/>
      <c r="P146" s="106"/>
      <c r="Q146" s="110"/>
      <c r="R146" s="111">
        <f t="shared" si="109"/>
        <v>1</v>
      </c>
      <c r="S146" s="106">
        <f t="shared" si="110"/>
        <v>1</v>
      </c>
      <c r="T146" s="106">
        <f t="shared" si="111"/>
        <v>1</v>
      </c>
      <c r="U146" s="112">
        <f t="shared" si="112"/>
        <v>4</v>
      </c>
      <c r="V146" s="113">
        <f t="shared" si="113"/>
        <v>2.2400000000000002</v>
      </c>
      <c r="W146" s="112">
        <f t="shared" si="114"/>
        <v>0</v>
      </c>
      <c r="X146" s="113">
        <f t="shared" si="115"/>
        <v>0</v>
      </c>
      <c r="Y146" s="112">
        <f t="shared" si="116"/>
        <v>0</v>
      </c>
      <c r="Z146" s="210">
        <f t="shared" si="117"/>
        <v>0</v>
      </c>
      <c r="AA146" s="103">
        <f t="shared" si="118"/>
        <v>2.2400000000000002</v>
      </c>
      <c r="AB146" s="115" t="str">
        <f t="shared" si="119"/>
        <v>NO PROVIDER</v>
      </c>
      <c r="AC146" s="105"/>
      <c r="AD146" s="106"/>
      <c r="AE146" s="110"/>
      <c r="AF146" s="105"/>
      <c r="AG146" s="110"/>
      <c r="AH146" s="105"/>
      <c r="AI146" s="110"/>
      <c r="AJ146" s="211"/>
      <c r="AK146" s="111">
        <f t="shared" si="120"/>
        <v>0</v>
      </c>
      <c r="AL146" s="106">
        <f t="shared" si="121"/>
        <v>0</v>
      </c>
      <c r="AM146" s="112">
        <f t="shared" si="122"/>
        <v>0</v>
      </c>
      <c r="AN146" s="113">
        <f t="shared" si="123"/>
        <v>0</v>
      </c>
      <c r="AO146" s="112">
        <f t="shared" si="124"/>
        <v>0</v>
      </c>
      <c r="AP146" s="113">
        <f t="shared" si="125"/>
        <v>0</v>
      </c>
      <c r="AQ146" s="112">
        <f t="shared" si="126"/>
        <v>0</v>
      </c>
      <c r="AR146" s="114">
        <f t="shared" si="127"/>
        <v>0</v>
      </c>
      <c r="AS146" s="103">
        <f t="shared" si="128"/>
        <v>0</v>
      </c>
      <c r="AT146" s="115" t="str">
        <f t="shared" si="129"/>
        <v>EXLUDE</v>
      </c>
      <c r="AU146" s="95">
        <f t="shared" si="130"/>
        <v>0</v>
      </c>
      <c r="AV146" s="105"/>
      <c r="AW146" s="106"/>
      <c r="AX146" s="106"/>
      <c r="AY146" s="106"/>
      <c r="AZ146" s="106"/>
      <c r="BA146" s="110"/>
      <c r="BB146" s="105"/>
      <c r="BC146" s="110"/>
      <c r="BD146" s="105"/>
      <c r="BE146" s="110"/>
      <c r="BF146" s="105"/>
      <c r="BG146" s="106"/>
      <c r="BH146" s="106"/>
      <c r="BI146" s="106"/>
      <c r="BJ146" s="104"/>
      <c r="BK146" s="111">
        <f t="shared" si="131"/>
        <v>0</v>
      </c>
      <c r="BL146" s="106">
        <f t="shared" si="132"/>
        <v>0</v>
      </c>
      <c r="BM146" s="106">
        <f t="shared" si="133"/>
        <v>0</v>
      </c>
      <c r="BN146" s="106">
        <f t="shared" si="134"/>
        <v>0</v>
      </c>
      <c r="BO146" s="106">
        <f t="shared" si="135"/>
        <v>0</v>
      </c>
      <c r="BP146" s="112">
        <f t="shared" si="136"/>
        <v>0</v>
      </c>
      <c r="BQ146" s="113">
        <f t="shared" si="137"/>
        <v>0</v>
      </c>
      <c r="BR146" s="112">
        <f t="shared" si="138"/>
        <v>0</v>
      </c>
      <c r="BS146" s="210">
        <f t="shared" si="139"/>
        <v>0</v>
      </c>
      <c r="BT146" s="212">
        <f t="shared" si="140"/>
        <v>0</v>
      </c>
      <c r="BU146" s="242">
        <f t="shared" si="141"/>
        <v>0</v>
      </c>
      <c r="BV146" s="103">
        <f t="shared" si="142"/>
        <v>0</v>
      </c>
      <c r="BW146" s="120" t="str">
        <f t="shared" si="143"/>
        <v>POSTPONED</v>
      </c>
      <c r="BX146" s="118"/>
    </row>
    <row r="147" spans="1:76" ht="30" customHeight="1" x14ac:dyDescent="0.25">
      <c r="A147" s="126" t="s">
        <v>313</v>
      </c>
      <c r="B147" s="127" t="s">
        <v>314</v>
      </c>
      <c r="C147" s="218"/>
      <c r="D147" s="209" t="s">
        <v>90</v>
      </c>
      <c r="E147" s="103">
        <f t="shared" si="108"/>
        <v>0</v>
      </c>
      <c r="F147" s="132"/>
      <c r="G147" s="105" t="s">
        <v>73</v>
      </c>
      <c r="H147" s="106" t="s">
        <v>91</v>
      </c>
      <c r="I147" s="106" t="s">
        <v>73</v>
      </c>
      <c r="J147" s="107" t="s">
        <v>73</v>
      </c>
      <c r="K147" s="107"/>
      <c r="L147" s="108">
        <v>3</v>
      </c>
      <c r="M147" s="108"/>
      <c r="N147" s="109" t="s">
        <v>92</v>
      </c>
      <c r="O147" s="109"/>
      <c r="P147" s="106"/>
      <c r="Q147" s="110"/>
      <c r="R147" s="111">
        <f t="shared" si="109"/>
        <v>1</v>
      </c>
      <c r="S147" s="106">
        <f t="shared" si="110"/>
        <v>1</v>
      </c>
      <c r="T147" s="106">
        <f t="shared" si="111"/>
        <v>1</v>
      </c>
      <c r="U147" s="112">
        <f t="shared" si="112"/>
        <v>4</v>
      </c>
      <c r="V147" s="113">
        <f t="shared" si="113"/>
        <v>2.2400000000000002</v>
      </c>
      <c r="W147" s="112">
        <f t="shared" si="114"/>
        <v>0</v>
      </c>
      <c r="X147" s="113">
        <f t="shared" si="115"/>
        <v>0</v>
      </c>
      <c r="Y147" s="112">
        <f t="shared" si="116"/>
        <v>0</v>
      </c>
      <c r="Z147" s="210">
        <f t="shared" si="117"/>
        <v>0</v>
      </c>
      <c r="AA147" s="103">
        <f t="shared" si="118"/>
        <v>2.2400000000000002</v>
      </c>
      <c r="AB147" s="115" t="str">
        <f t="shared" si="119"/>
        <v>NO PROVIDER</v>
      </c>
      <c r="AC147" s="105"/>
      <c r="AD147" s="106"/>
      <c r="AE147" s="110"/>
      <c r="AF147" s="105"/>
      <c r="AG147" s="110"/>
      <c r="AH147" s="105"/>
      <c r="AI147" s="110"/>
      <c r="AJ147" s="211"/>
      <c r="AK147" s="111">
        <f t="shared" si="120"/>
        <v>0</v>
      </c>
      <c r="AL147" s="106">
        <f t="shared" si="121"/>
        <v>0</v>
      </c>
      <c r="AM147" s="112">
        <f t="shared" si="122"/>
        <v>0</v>
      </c>
      <c r="AN147" s="113">
        <f t="shared" si="123"/>
        <v>0</v>
      </c>
      <c r="AO147" s="112">
        <f t="shared" si="124"/>
        <v>0</v>
      </c>
      <c r="AP147" s="113">
        <f t="shared" si="125"/>
        <v>0</v>
      </c>
      <c r="AQ147" s="112">
        <f t="shared" si="126"/>
        <v>0</v>
      </c>
      <c r="AR147" s="114">
        <f t="shared" si="127"/>
        <v>0</v>
      </c>
      <c r="AS147" s="103">
        <f t="shared" si="128"/>
        <v>0</v>
      </c>
      <c r="AT147" s="115" t="str">
        <f t="shared" si="129"/>
        <v>EXLUDE</v>
      </c>
      <c r="AU147" s="95">
        <f t="shared" si="130"/>
        <v>0</v>
      </c>
      <c r="AV147" s="105"/>
      <c r="AW147" s="106"/>
      <c r="AX147" s="106"/>
      <c r="AY147" s="106"/>
      <c r="AZ147" s="106"/>
      <c r="BA147" s="110"/>
      <c r="BB147" s="105"/>
      <c r="BC147" s="110"/>
      <c r="BD147" s="105"/>
      <c r="BE147" s="110"/>
      <c r="BF147" s="105"/>
      <c r="BG147" s="106"/>
      <c r="BH147" s="106"/>
      <c r="BI147" s="106"/>
      <c r="BJ147" s="104"/>
      <c r="BK147" s="111">
        <f t="shared" si="131"/>
        <v>0</v>
      </c>
      <c r="BL147" s="106">
        <f t="shared" si="132"/>
        <v>0</v>
      </c>
      <c r="BM147" s="106">
        <f t="shared" si="133"/>
        <v>0</v>
      </c>
      <c r="BN147" s="106">
        <f t="shared" si="134"/>
        <v>0</v>
      </c>
      <c r="BO147" s="106">
        <f t="shared" si="135"/>
        <v>0</v>
      </c>
      <c r="BP147" s="112">
        <f t="shared" si="136"/>
        <v>0</v>
      </c>
      <c r="BQ147" s="113">
        <f t="shared" si="137"/>
        <v>0</v>
      </c>
      <c r="BR147" s="112">
        <f t="shared" si="138"/>
        <v>0</v>
      </c>
      <c r="BS147" s="210">
        <f t="shared" si="139"/>
        <v>0</v>
      </c>
      <c r="BT147" s="212">
        <f t="shared" si="140"/>
        <v>0</v>
      </c>
      <c r="BU147" s="242">
        <f t="shared" si="141"/>
        <v>0</v>
      </c>
      <c r="BV147" s="103">
        <f t="shared" si="142"/>
        <v>0</v>
      </c>
      <c r="BW147" s="120" t="str">
        <f t="shared" si="143"/>
        <v>POSTPONED</v>
      </c>
      <c r="BX147" s="118"/>
    </row>
    <row r="148" spans="1:76" ht="30" customHeight="1" x14ac:dyDescent="0.25">
      <c r="A148" s="126" t="s">
        <v>315</v>
      </c>
      <c r="B148" s="127"/>
      <c r="C148" s="251"/>
      <c r="D148" s="209" t="s">
        <v>90</v>
      </c>
      <c r="E148" s="103">
        <f t="shared" si="108"/>
        <v>0</v>
      </c>
      <c r="F148" s="132"/>
      <c r="G148" s="105" t="s">
        <v>73</v>
      </c>
      <c r="H148" s="106" t="s">
        <v>91</v>
      </c>
      <c r="I148" s="106" t="s">
        <v>73</v>
      </c>
      <c r="J148" s="107" t="s">
        <v>73</v>
      </c>
      <c r="K148" s="107"/>
      <c r="L148" s="108">
        <v>3</v>
      </c>
      <c r="M148" s="108"/>
      <c r="N148" s="109" t="s">
        <v>92</v>
      </c>
      <c r="O148" s="109"/>
      <c r="P148" s="106"/>
      <c r="Q148" s="110"/>
      <c r="R148" s="111">
        <f t="shared" si="109"/>
        <v>1</v>
      </c>
      <c r="S148" s="106">
        <f t="shared" si="110"/>
        <v>1</v>
      </c>
      <c r="T148" s="106">
        <f t="shared" si="111"/>
        <v>1</v>
      </c>
      <c r="U148" s="112">
        <f t="shared" si="112"/>
        <v>4</v>
      </c>
      <c r="V148" s="113">
        <f t="shared" si="113"/>
        <v>2.2400000000000002</v>
      </c>
      <c r="W148" s="112">
        <f t="shared" si="114"/>
        <v>0</v>
      </c>
      <c r="X148" s="113">
        <f t="shared" si="115"/>
        <v>0</v>
      </c>
      <c r="Y148" s="112">
        <f t="shared" si="116"/>
        <v>0</v>
      </c>
      <c r="Z148" s="210">
        <f t="shared" si="117"/>
        <v>0</v>
      </c>
      <c r="AA148" s="103">
        <f t="shared" si="118"/>
        <v>2.2400000000000002</v>
      </c>
      <c r="AB148" s="115" t="str">
        <f t="shared" si="119"/>
        <v>NO PROVIDER</v>
      </c>
      <c r="AC148" s="105"/>
      <c r="AD148" s="106"/>
      <c r="AE148" s="110"/>
      <c r="AF148" s="105"/>
      <c r="AG148" s="110"/>
      <c r="AH148" s="105"/>
      <c r="AI148" s="110"/>
      <c r="AJ148" s="211"/>
      <c r="AK148" s="111">
        <f t="shared" si="120"/>
        <v>0</v>
      </c>
      <c r="AL148" s="106">
        <f t="shared" si="121"/>
        <v>0</v>
      </c>
      <c r="AM148" s="112">
        <f t="shared" si="122"/>
        <v>0</v>
      </c>
      <c r="AN148" s="113">
        <f t="shared" si="123"/>
        <v>0</v>
      </c>
      <c r="AO148" s="112">
        <f t="shared" si="124"/>
        <v>0</v>
      </c>
      <c r="AP148" s="113">
        <f t="shared" si="125"/>
        <v>0</v>
      </c>
      <c r="AQ148" s="112">
        <f t="shared" si="126"/>
        <v>0</v>
      </c>
      <c r="AR148" s="114">
        <f t="shared" si="127"/>
        <v>0</v>
      </c>
      <c r="AS148" s="103">
        <f t="shared" si="128"/>
        <v>0</v>
      </c>
      <c r="AT148" s="115" t="str">
        <f t="shared" si="129"/>
        <v>EXLUDE</v>
      </c>
      <c r="AU148" s="95">
        <f t="shared" si="130"/>
        <v>0</v>
      </c>
      <c r="AV148" s="105"/>
      <c r="AW148" s="106"/>
      <c r="AX148" s="106"/>
      <c r="AY148" s="106"/>
      <c r="AZ148" s="106"/>
      <c r="BA148" s="110"/>
      <c r="BB148" s="105"/>
      <c r="BC148" s="110"/>
      <c r="BD148" s="105"/>
      <c r="BE148" s="110"/>
      <c r="BF148" s="105"/>
      <c r="BG148" s="106"/>
      <c r="BH148" s="106"/>
      <c r="BI148" s="106"/>
      <c r="BJ148" s="104"/>
      <c r="BK148" s="111">
        <f t="shared" si="131"/>
        <v>0</v>
      </c>
      <c r="BL148" s="106">
        <f t="shared" si="132"/>
        <v>0</v>
      </c>
      <c r="BM148" s="106">
        <f t="shared" si="133"/>
        <v>0</v>
      </c>
      <c r="BN148" s="106">
        <f t="shared" si="134"/>
        <v>0</v>
      </c>
      <c r="BO148" s="106">
        <f t="shared" si="135"/>
        <v>0</v>
      </c>
      <c r="BP148" s="112">
        <f t="shared" si="136"/>
        <v>0</v>
      </c>
      <c r="BQ148" s="113">
        <f t="shared" si="137"/>
        <v>0</v>
      </c>
      <c r="BR148" s="112">
        <f t="shared" si="138"/>
        <v>0</v>
      </c>
      <c r="BS148" s="210">
        <f t="shared" si="139"/>
        <v>0</v>
      </c>
      <c r="BT148" s="212">
        <f t="shared" si="140"/>
        <v>0</v>
      </c>
      <c r="BU148" s="242">
        <f t="shared" si="141"/>
        <v>0</v>
      </c>
      <c r="BV148" s="103">
        <f t="shared" si="142"/>
        <v>0</v>
      </c>
      <c r="BW148" s="120" t="str">
        <f t="shared" si="143"/>
        <v>POSTPONED</v>
      </c>
      <c r="BX148" s="118"/>
    </row>
    <row r="149" spans="1:76" ht="30" customHeight="1" x14ac:dyDescent="0.25">
      <c r="A149" s="126" t="s">
        <v>284</v>
      </c>
      <c r="B149" s="127" t="s">
        <v>316</v>
      </c>
      <c r="C149" s="218"/>
      <c r="D149" s="209" t="s">
        <v>90</v>
      </c>
      <c r="E149" s="103">
        <f t="shared" si="108"/>
        <v>0</v>
      </c>
      <c r="F149" s="132"/>
      <c r="G149" s="105" t="s">
        <v>73</v>
      </c>
      <c r="H149" s="106" t="s">
        <v>91</v>
      </c>
      <c r="I149" s="106" t="s">
        <v>73</v>
      </c>
      <c r="J149" s="107" t="s">
        <v>73</v>
      </c>
      <c r="K149" s="107"/>
      <c r="L149" s="108">
        <v>3</v>
      </c>
      <c r="M149" s="108"/>
      <c r="N149" s="109" t="s">
        <v>99</v>
      </c>
      <c r="O149" s="109"/>
      <c r="P149" s="106"/>
      <c r="Q149" s="110"/>
      <c r="R149" s="111">
        <f t="shared" si="109"/>
        <v>1</v>
      </c>
      <c r="S149" s="106">
        <f t="shared" si="110"/>
        <v>1</v>
      </c>
      <c r="T149" s="106">
        <f t="shared" si="111"/>
        <v>1</v>
      </c>
      <c r="U149" s="112">
        <f t="shared" si="112"/>
        <v>4</v>
      </c>
      <c r="V149" s="113">
        <f t="shared" si="113"/>
        <v>2.2400000000000002</v>
      </c>
      <c r="W149" s="112">
        <f t="shared" si="114"/>
        <v>0</v>
      </c>
      <c r="X149" s="113">
        <f t="shared" si="115"/>
        <v>0</v>
      </c>
      <c r="Y149" s="112">
        <f t="shared" si="116"/>
        <v>0</v>
      </c>
      <c r="Z149" s="210">
        <f t="shared" si="117"/>
        <v>0</v>
      </c>
      <c r="AA149" s="103">
        <f t="shared" si="118"/>
        <v>2.2400000000000002</v>
      </c>
      <c r="AB149" s="115" t="str">
        <f t="shared" si="119"/>
        <v>NO PROVIDER</v>
      </c>
      <c r="AC149" s="105"/>
      <c r="AD149" s="106"/>
      <c r="AE149" s="110"/>
      <c r="AF149" s="105"/>
      <c r="AG149" s="110"/>
      <c r="AH149" s="105"/>
      <c r="AI149" s="110"/>
      <c r="AJ149" s="211"/>
      <c r="AK149" s="111">
        <f t="shared" si="120"/>
        <v>0</v>
      </c>
      <c r="AL149" s="106">
        <f t="shared" si="121"/>
        <v>0</v>
      </c>
      <c r="AM149" s="112">
        <f t="shared" si="122"/>
        <v>0</v>
      </c>
      <c r="AN149" s="113">
        <f t="shared" si="123"/>
        <v>0</v>
      </c>
      <c r="AO149" s="112">
        <f t="shared" si="124"/>
        <v>0</v>
      </c>
      <c r="AP149" s="113">
        <f t="shared" si="125"/>
        <v>0</v>
      </c>
      <c r="AQ149" s="112">
        <f t="shared" si="126"/>
        <v>0</v>
      </c>
      <c r="AR149" s="114">
        <f t="shared" si="127"/>
        <v>0</v>
      </c>
      <c r="AS149" s="103">
        <f t="shared" si="128"/>
        <v>0</v>
      </c>
      <c r="AT149" s="115" t="str">
        <f t="shared" si="129"/>
        <v>EXLUDE</v>
      </c>
      <c r="AU149" s="95">
        <f t="shared" si="130"/>
        <v>0</v>
      </c>
      <c r="AV149" s="105"/>
      <c r="AW149" s="106"/>
      <c r="AX149" s="106"/>
      <c r="AY149" s="106"/>
      <c r="AZ149" s="106"/>
      <c r="BA149" s="110"/>
      <c r="BB149" s="105"/>
      <c r="BC149" s="110"/>
      <c r="BD149" s="105"/>
      <c r="BE149" s="110"/>
      <c r="BF149" s="105"/>
      <c r="BG149" s="106"/>
      <c r="BH149" s="106"/>
      <c r="BI149" s="106"/>
      <c r="BJ149" s="104"/>
      <c r="BK149" s="111">
        <f t="shared" si="131"/>
        <v>0</v>
      </c>
      <c r="BL149" s="106">
        <f t="shared" si="132"/>
        <v>0</v>
      </c>
      <c r="BM149" s="106">
        <f t="shared" si="133"/>
        <v>0</v>
      </c>
      <c r="BN149" s="106">
        <f t="shared" si="134"/>
        <v>0</v>
      </c>
      <c r="BO149" s="106">
        <f t="shared" si="135"/>
        <v>0</v>
      </c>
      <c r="BP149" s="112">
        <f t="shared" si="136"/>
        <v>0</v>
      </c>
      <c r="BQ149" s="113">
        <f t="shared" si="137"/>
        <v>0</v>
      </c>
      <c r="BR149" s="112">
        <f t="shared" si="138"/>
        <v>0</v>
      </c>
      <c r="BS149" s="210">
        <f t="shared" si="139"/>
        <v>0</v>
      </c>
      <c r="BT149" s="212">
        <f t="shared" si="140"/>
        <v>0</v>
      </c>
      <c r="BU149" s="242">
        <f t="shared" si="141"/>
        <v>0</v>
      </c>
      <c r="BV149" s="103">
        <f t="shared" si="142"/>
        <v>0</v>
      </c>
      <c r="BW149" s="120" t="str">
        <f t="shared" si="143"/>
        <v>POSTPONED</v>
      </c>
      <c r="BX149" s="118"/>
    </row>
    <row r="150" spans="1:76" ht="30" customHeight="1" x14ac:dyDescent="0.25">
      <c r="A150" s="126" t="s">
        <v>284</v>
      </c>
      <c r="B150" s="127" t="s">
        <v>317</v>
      </c>
      <c r="C150" s="218"/>
      <c r="D150" s="209" t="s">
        <v>90</v>
      </c>
      <c r="E150" s="103">
        <f t="shared" si="108"/>
        <v>0</v>
      </c>
      <c r="F150" s="132"/>
      <c r="G150" s="105" t="s">
        <v>73</v>
      </c>
      <c r="H150" s="106" t="s">
        <v>91</v>
      </c>
      <c r="I150" s="106" t="s">
        <v>73</v>
      </c>
      <c r="J150" s="107" t="s">
        <v>73</v>
      </c>
      <c r="K150" s="107"/>
      <c r="L150" s="108">
        <v>3</v>
      </c>
      <c r="M150" s="108"/>
      <c r="N150" s="109" t="s">
        <v>99</v>
      </c>
      <c r="O150" s="109"/>
      <c r="P150" s="106"/>
      <c r="Q150" s="110"/>
      <c r="R150" s="111">
        <f t="shared" si="109"/>
        <v>1</v>
      </c>
      <c r="S150" s="106">
        <f t="shared" si="110"/>
        <v>1</v>
      </c>
      <c r="T150" s="106">
        <f t="shared" si="111"/>
        <v>1</v>
      </c>
      <c r="U150" s="112">
        <f t="shared" si="112"/>
        <v>4</v>
      </c>
      <c r="V150" s="113">
        <f t="shared" si="113"/>
        <v>2.2400000000000002</v>
      </c>
      <c r="W150" s="112">
        <f t="shared" si="114"/>
        <v>0</v>
      </c>
      <c r="X150" s="113">
        <f t="shared" si="115"/>
        <v>0</v>
      </c>
      <c r="Y150" s="112">
        <f t="shared" si="116"/>
        <v>0</v>
      </c>
      <c r="Z150" s="210">
        <f t="shared" si="117"/>
        <v>0</v>
      </c>
      <c r="AA150" s="103">
        <f t="shared" si="118"/>
        <v>2.2400000000000002</v>
      </c>
      <c r="AB150" s="115" t="str">
        <f t="shared" si="119"/>
        <v>NO PROVIDER</v>
      </c>
      <c r="AC150" s="105"/>
      <c r="AD150" s="106"/>
      <c r="AE150" s="110"/>
      <c r="AF150" s="105"/>
      <c r="AG150" s="110"/>
      <c r="AH150" s="105"/>
      <c r="AI150" s="110"/>
      <c r="AJ150" s="211"/>
      <c r="AK150" s="111">
        <f t="shared" si="120"/>
        <v>0</v>
      </c>
      <c r="AL150" s="106">
        <f t="shared" si="121"/>
        <v>0</v>
      </c>
      <c r="AM150" s="112">
        <f t="shared" si="122"/>
        <v>0</v>
      </c>
      <c r="AN150" s="113">
        <f t="shared" si="123"/>
        <v>0</v>
      </c>
      <c r="AO150" s="112">
        <f t="shared" si="124"/>
        <v>0</v>
      </c>
      <c r="AP150" s="113">
        <f t="shared" si="125"/>
        <v>0</v>
      </c>
      <c r="AQ150" s="112">
        <f t="shared" si="126"/>
        <v>0</v>
      </c>
      <c r="AR150" s="114">
        <f t="shared" si="127"/>
        <v>0</v>
      </c>
      <c r="AS150" s="103">
        <f t="shared" si="128"/>
        <v>0</v>
      </c>
      <c r="AT150" s="115" t="str">
        <f t="shared" si="129"/>
        <v>EXLUDE</v>
      </c>
      <c r="AU150" s="95">
        <f t="shared" si="130"/>
        <v>0</v>
      </c>
      <c r="AV150" s="105"/>
      <c r="AW150" s="106"/>
      <c r="AX150" s="106"/>
      <c r="AY150" s="106"/>
      <c r="AZ150" s="106"/>
      <c r="BA150" s="110"/>
      <c r="BB150" s="105"/>
      <c r="BC150" s="110"/>
      <c r="BD150" s="105"/>
      <c r="BE150" s="110"/>
      <c r="BF150" s="105"/>
      <c r="BG150" s="106"/>
      <c r="BH150" s="106"/>
      <c r="BI150" s="106"/>
      <c r="BJ150" s="104"/>
      <c r="BK150" s="111">
        <f t="shared" si="131"/>
        <v>0</v>
      </c>
      <c r="BL150" s="106">
        <f t="shared" si="132"/>
        <v>0</v>
      </c>
      <c r="BM150" s="106">
        <f t="shared" si="133"/>
        <v>0</v>
      </c>
      <c r="BN150" s="106">
        <f t="shared" si="134"/>
        <v>0</v>
      </c>
      <c r="BO150" s="106">
        <f t="shared" si="135"/>
        <v>0</v>
      </c>
      <c r="BP150" s="112">
        <f t="shared" si="136"/>
        <v>0</v>
      </c>
      <c r="BQ150" s="113">
        <f t="shared" si="137"/>
        <v>0</v>
      </c>
      <c r="BR150" s="112">
        <f t="shared" si="138"/>
        <v>0</v>
      </c>
      <c r="BS150" s="210">
        <f t="shared" si="139"/>
        <v>0</v>
      </c>
      <c r="BT150" s="212">
        <f t="shared" si="140"/>
        <v>0</v>
      </c>
      <c r="BU150" s="242">
        <f t="shared" si="141"/>
        <v>0</v>
      </c>
      <c r="BV150" s="103">
        <f t="shared" si="142"/>
        <v>0</v>
      </c>
      <c r="BW150" s="120" t="str">
        <f t="shared" si="143"/>
        <v>POSTPONED</v>
      </c>
      <c r="BX150" s="118"/>
    </row>
    <row r="151" spans="1:76" ht="30" customHeight="1" x14ac:dyDescent="0.25">
      <c r="A151" s="123" t="s">
        <v>221</v>
      </c>
      <c r="B151" s="124" t="s">
        <v>318</v>
      </c>
      <c r="C151" s="144" t="s">
        <v>272</v>
      </c>
      <c r="D151" s="209" t="s">
        <v>90</v>
      </c>
      <c r="E151" s="103">
        <f t="shared" si="108"/>
        <v>0</v>
      </c>
      <c r="F151" s="132"/>
      <c r="G151" s="105" t="s">
        <v>73</v>
      </c>
      <c r="H151" s="106" t="s">
        <v>73</v>
      </c>
      <c r="I151" s="106" t="s">
        <v>73</v>
      </c>
      <c r="J151" s="107" t="s">
        <v>73</v>
      </c>
      <c r="K151" s="107"/>
      <c r="L151" s="108">
        <v>3</v>
      </c>
      <c r="M151" s="108"/>
      <c r="N151" s="109" t="s">
        <v>92</v>
      </c>
      <c r="O151" s="109"/>
      <c r="P151" s="106"/>
      <c r="Q151" s="110"/>
      <c r="R151" s="111">
        <f t="shared" si="109"/>
        <v>1</v>
      </c>
      <c r="S151" s="106">
        <f t="shared" si="110"/>
        <v>1</v>
      </c>
      <c r="T151" s="106">
        <f t="shared" si="111"/>
        <v>1</v>
      </c>
      <c r="U151" s="112">
        <f t="shared" si="112"/>
        <v>4</v>
      </c>
      <c r="V151" s="113">
        <f t="shared" si="113"/>
        <v>2.2400000000000002</v>
      </c>
      <c r="W151" s="112">
        <f t="shared" si="114"/>
        <v>0</v>
      </c>
      <c r="X151" s="113">
        <f t="shared" si="115"/>
        <v>0</v>
      </c>
      <c r="Y151" s="112">
        <f t="shared" si="116"/>
        <v>0</v>
      </c>
      <c r="Z151" s="210">
        <f t="shared" si="117"/>
        <v>0</v>
      </c>
      <c r="AA151" s="103">
        <f t="shared" si="118"/>
        <v>2.2400000000000002</v>
      </c>
      <c r="AB151" s="115" t="str">
        <f t="shared" si="119"/>
        <v>-</v>
      </c>
      <c r="AC151" s="105"/>
      <c r="AD151" s="106"/>
      <c r="AE151" s="110"/>
      <c r="AF151" s="105"/>
      <c r="AG151" s="110"/>
      <c r="AH151" s="105"/>
      <c r="AI151" s="110"/>
      <c r="AJ151" s="211"/>
      <c r="AK151" s="111">
        <f t="shared" si="120"/>
        <v>0</v>
      </c>
      <c r="AL151" s="106">
        <f t="shared" si="121"/>
        <v>0</v>
      </c>
      <c r="AM151" s="112">
        <f t="shared" si="122"/>
        <v>0</v>
      </c>
      <c r="AN151" s="113">
        <f t="shared" si="123"/>
        <v>0</v>
      </c>
      <c r="AO151" s="112">
        <f t="shared" si="124"/>
        <v>0</v>
      </c>
      <c r="AP151" s="113">
        <f t="shared" si="125"/>
        <v>0</v>
      </c>
      <c r="AQ151" s="112">
        <f t="shared" si="126"/>
        <v>0</v>
      </c>
      <c r="AR151" s="114">
        <f t="shared" si="127"/>
        <v>0</v>
      </c>
      <c r="AS151" s="103">
        <f t="shared" si="128"/>
        <v>0</v>
      </c>
      <c r="AT151" s="115" t="str">
        <f t="shared" si="129"/>
        <v>EXLUDE</v>
      </c>
      <c r="AU151" s="95">
        <f t="shared" si="130"/>
        <v>0</v>
      </c>
      <c r="AV151" s="105"/>
      <c r="AW151" s="106"/>
      <c r="AX151" s="106"/>
      <c r="AY151" s="106"/>
      <c r="AZ151" s="106"/>
      <c r="BA151" s="110"/>
      <c r="BB151" s="105"/>
      <c r="BC151" s="110"/>
      <c r="BD151" s="105"/>
      <c r="BE151" s="110"/>
      <c r="BF151" s="105"/>
      <c r="BG151" s="106"/>
      <c r="BH151" s="106"/>
      <c r="BI151" s="106"/>
      <c r="BJ151" s="104"/>
      <c r="BK151" s="111">
        <f t="shared" si="131"/>
        <v>0</v>
      </c>
      <c r="BL151" s="106">
        <f t="shared" si="132"/>
        <v>0</v>
      </c>
      <c r="BM151" s="106">
        <f t="shared" si="133"/>
        <v>0</v>
      </c>
      <c r="BN151" s="106">
        <f t="shared" si="134"/>
        <v>0</v>
      </c>
      <c r="BO151" s="106">
        <f t="shared" si="135"/>
        <v>0</v>
      </c>
      <c r="BP151" s="112">
        <f t="shared" si="136"/>
        <v>0</v>
      </c>
      <c r="BQ151" s="113">
        <f t="shared" si="137"/>
        <v>0</v>
      </c>
      <c r="BR151" s="112">
        <f t="shared" si="138"/>
        <v>0</v>
      </c>
      <c r="BS151" s="210">
        <f t="shared" si="139"/>
        <v>0</v>
      </c>
      <c r="BT151" s="212">
        <f t="shared" si="140"/>
        <v>0</v>
      </c>
      <c r="BU151" s="242">
        <f t="shared" si="141"/>
        <v>0</v>
      </c>
      <c r="BV151" s="103">
        <f t="shared" si="142"/>
        <v>0</v>
      </c>
      <c r="BW151" s="120" t="str">
        <f t="shared" si="143"/>
        <v>POSTPONED</v>
      </c>
      <c r="BX151" s="118"/>
    </row>
    <row r="152" spans="1:76" ht="30" customHeight="1" x14ac:dyDescent="0.25">
      <c r="A152" s="252" t="s">
        <v>319</v>
      </c>
      <c r="B152" s="253"/>
      <c r="C152" s="144" t="s">
        <v>272</v>
      </c>
      <c r="D152" s="209" t="s">
        <v>90</v>
      </c>
      <c r="E152" s="103">
        <f t="shared" si="108"/>
        <v>0</v>
      </c>
      <c r="F152" s="132"/>
      <c r="G152" s="105" t="s">
        <v>73</v>
      </c>
      <c r="H152" s="106" t="s">
        <v>73</v>
      </c>
      <c r="I152" s="106" t="s">
        <v>73</v>
      </c>
      <c r="J152" s="107" t="s">
        <v>73</v>
      </c>
      <c r="K152" s="107"/>
      <c r="L152" s="108">
        <v>3</v>
      </c>
      <c r="M152" s="108"/>
      <c r="N152" s="109" t="s">
        <v>92</v>
      </c>
      <c r="O152" s="109"/>
      <c r="P152" s="106"/>
      <c r="Q152" s="110"/>
      <c r="R152" s="111">
        <f t="shared" si="109"/>
        <v>1</v>
      </c>
      <c r="S152" s="106">
        <f t="shared" si="110"/>
        <v>1</v>
      </c>
      <c r="T152" s="106">
        <f t="shared" si="111"/>
        <v>1</v>
      </c>
      <c r="U152" s="112">
        <f t="shared" si="112"/>
        <v>4</v>
      </c>
      <c r="V152" s="113">
        <f t="shared" si="113"/>
        <v>2.2400000000000002</v>
      </c>
      <c r="W152" s="112">
        <f t="shared" si="114"/>
        <v>0</v>
      </c>
      <c r="X152" s="113">
        <f t="shared" si="115"/>
        <v>0</v>
      </c>
      <c r="Y152" s="112">
        <f t="shared" si="116"/>
        <v>0</v>
      </c>
      <c r="Z152" s="210">
        <f t="shared" si="117"/>
        <v>0</v>
      </c>
      <c r="AA152" s="103">
        <f t="shared" si="118"/>
        <v>2.2400000000000002</v>
      </c>
      <c r="AB152" s="115" t="str">
        <f t="shared" si="119"/>
        <v>-</v>
      </c>
      <c r="AC152" s="105"/>
      <c r="AD152" s="106"/>
      <c r="AE152" s="110"/>
      <c r="AF152" s="105"/>
      <c r="AG152" s="110"/>
      <c r="AH152" s="105"/>
      <c r="AI152" s="110"/>
      <c r="AJ152" s="211"/>
      <c r="AK152" s="111">
        <f t="shared" si="120"/>
        <v>0</v>
      </c>
      <c r="AL152" s="106">
        <f t="shared" si="121"/>
        <v>0</v>
      </c>
      <c r="AM152" s="112">
        <f t="shared" si="122"/>
        <v>0</v>
      </c>
      <c r="AN152" s="113">
        <f t="shared" si="123"/>
        <v>0</v>
      </c>
      <c r="AO152" s="112">
        <f t="shared" si="124"/>
        <v>0</v>
      </c>
      <c r="AP152" s="113">
        <f t="shared" si="125"/>
        <v>0</v>
      </c>
      <c r="AQ152" s="112">
        <f t="shared" si="126"/>
        <v>0</v>
      </c>
      <c r="AR152" s="114">
        <f t="shared" si="127"/>
        <v>0</v>
      </c>
      <c r="AS152" s="103">
        <f t="shared" si="128"/>
        <v>0</v>
      </c>
      <c r="AT152" s="115" t="str">
        <f t="shared" si="129"/>
        <v>EXLUDE</v>
      </c>
      <c r="AU152" s="95">
        <f t="shared" si="130"/>
        <v>0</v>
      </c>
      <c r="AV152" s="105"/>
      <c r="AW152" s="106"/>
      <c r="AX152" s="106"/>
      <c r="AY152" s="106"/>
      <c r="AZ152" s="106"/>
      <c r="BA152" s="110"/>
      <c r="BB152" s="105"/>
      <c r="BC152" s="110"/>
      <c r="BD152" s="105"/>
      <c r="BE152" s="110"/>
      <c r="BF152" s="105"/>
      <c r="BG152" s="106"/>
      <c r="BH152" s="106"/>
      <c r="BI152" s="106"/>
      <c r="BJ152" s="104"/>
      <c r="BK152" s="111">
        <f t="shared" si="131"/>
        <v>0</v>
      </c>
      <c r="BL152" s="106">
        <f t="shared" si="132"/>
        <v>0</v>
      </c>
      <c r="BM152" s="106">
        <f t="shared" si="133"/>
        <v>0</v>
      </c>
      <c r="BN152" s="106">
        <f t="shared" si="134"/>
        <v>0</v>
      </c>
      <c r="BO152" s="106">
        <f t="shared" si="135"/>
        <v>0</v>
      </c>
      <c r="BP152" s="112">
        <f t="shared" si="136"/>
        <v>0</v>
      </c>
      <c r="BQ152" s="113">
        <f t="shared" si="137"/>
        <v>0</v>
      </c>
      <c r="BR152" s="112">
        <f t="shared" si="138"/>
        <v>0</v>
      </c>
      <c r="BS152" s="210">
        <f t="shared" si="139"/>
        <v>0</v>
      </c>
      <c r="BT152" s="212">
        <f t="shared" si="140"/>
        <v>0</v>
      </c>
      <c r="BU152" s="242">
        <f t="shared" si="141"/>
        <v>0</v>
      </c>
      <c r="BV152" s="103">
        <f t="shared" si="142"/>
        <v>0</v>
      </c>
      <c r="BW152" s="120" t="str">
        <f t="shared" si="143"/>
        <v>POSTPONED</v>
      </c>
      <c r="BX152" s="118"/>
    </row>
    <row r="153" spans="1:76" ht="30" customHeight="1" x14ac:dyDescent="0.25">
      <c r="A153" s="126" t="s">
        <v>320</v>
      </c>
      <c r="B153" s="127" t="s">
        <v>321</v>
      </c>
      <c r="C153" s="101" t="s">
        <v>182</v>
      </c>
      <c r="D153" s="209" t="s">
        <v>90</v>
      </c>
      <c r="E153" s="103">
        <f t="shared" ref="E153:E184" si="144">IF(BV153=0,0,AU153+BV153)</f>
        <v>0</v>
      </c>
      <c r="F153" s="132"/>
      <c r="G153" s="105" t="s">
        <v>73</v>
      </c>
      <c r="H153" s="106" t="s">
        <v>73</v>
      </c>
      <c r="I153" s="106" t="s">
        <v>73</v>
      </c>
      <c r="J153" s="107" t="s">
        <v>73</v>
      </c>
      <c r="K153" s="107"/>
      <c r="L153" s="108">
        <v>3</v>
      </c>
      <c r="M153" s="108"/>
      <c r="N153" s="109" t="s">
        <v>92</v>
      </c>
      <c r="O153" s="109"/>
      <c r="P153" s="106"/>
      <c r="Q153" s="110"/>
      <c r="R153" s="111">
        <f t="shared" ref="R153:R184" si="145">IF(G153=$G$7,1,0)</f>
        <v>1</v>
      </c>
      <c r="S153" s="106">
        <f t="shared" ref="S153:S184" si="146">IF(H153=$H$7,1,IF(H153=$H$9,1,0))</f>
        <v>1</v>
      </c>
      <c r="T153" s="106">
        <f t="shared" ref="T153:T184" si="147">IF(I153=$I$7,1,0)</f>
        <v>1</v>
      </c>
      <c r="U153" s="112">
        <f t="shared" ref="U153:U184" si="148">IF(J153=$J$7,$K$7,$K$8)</f>
        <v>4</v>
      </c>
      <c r="V153" s="113">
        <f t="shared" ref="V153:V184" si="149">U153*$K$5</f>
        <v>2.2400000000000002</v>
      </c>
      <c r="W153" s="112">
        <f t="shared" ref="W153:W184" si="150">IF(L153&gt;$L$11,$M$7,IF(L153&gt;$L$15,$M$11,IF(L153&gt;$L$19,$M$15,IF(L153&gt;$L$23,$M$19,0))))</f>
        <v>0</v>
      </c>
      <c r="X153" s="113">
        <f t="shared" ref="X153:X184" si="151">W153*$M$5</f>
        <v>0</v>
      </c>
      <c r="Y153" s="112">
        <f t="shared" ref="Y153:Y184" si="152">IF(N153=$N$7,$O$7,IF(N153=$N$8,$O$8,$O$9))</f>
        <v>0</v>
      </c>
      <c r="Z153" s="210">
        <f t="shared" ref="Z153:Z184" si="153">Y153*$O$5</f>
        <v>0</v>
      </c>
      <c r="AA153" s="103">
        <f t="shared" ref="AA153:AA184" si="154">(V153+X153+Z153)*R153*S153*T153</f>
        <v>2.2400000000000002</v>
      </c>
      <c r="AB153" s="115" t="str">
        <f t="shared" ref="AB153:AB184" si="155">IF(H153=$H$9,"NO PROVIDER",IF(H153=$H$8,"EXCLUDE","-"))</f>
        <v>-</v>
      </c>
      <c r="AC153" s="105"/>
      <c r="AD153" s="106"/>
      <c r="AE153" s="110"/>
      <c r="AF153" s="105"/>
      <c r="AG153" s="110"/>
      <c r="AH153" s="105"/>
      <c r="AI153" s="110"/>
      <c r="AJ153" s="211"/>
      <c r="AK153" s="111">
        <f t="shared" ref="AK153:AK184" si="156">IF(AC153=$AC$7,1,0)</f>
        <v>0</v>
      </c>
      <c r="AL153" s="106">
        <f t="shared" ref="AL153:AL184" si="157">IF(AD153=$AD$7,1,0)</f>
        <v>0</v>
      </c>
      <c r="AM153" s="112">
        <f t="shared" ref="AM153:AM184" si="158">IF(AE153=$AE$7,4,IF(AE153=$AE$8,3,IF(AE153=$AE$9,2,IF(AE153=$AE$10,1,0))))</f>
        <v>0</v>
      </c>
      <c r="AN153" s="113">
        <f t="shared" ref="AN153:AN184" si="159">AM153*$AF$5</f>
        <v>0</v>
      </c>
      <c r="AO153" s="112">
        <f t="shared" ref="AO153:AO184" si="160">IF(AG153=$AG$7,4,IF(AG153=$AG$8,2,0))</f>
        <v>0</v>
      </c>
      <c r="AP153" s="113">
        <f t="shared" ref="AP153:AP184" si="161">AO153*$AH$5</f>
        <v>0</v>
      </c>
      <c r="AQ153" s="112">
        <f t="shared" ref="AQ153:AQ184" si="162">IF(AI153=$AI$7,4,IF(AI153=$AI$8,2,0))</f>
        <v>0</v>
      </c>
      <c r="AR153" s="114">
        <f t="shared" ref="AR153:AR184" si="163">AQ153*$AJ$5</f>
        <v>0</v>
      </c>
      <c r="AS153" s="103">
        <f t="shared" ref="AS153:AS184" si="164">(AN153+AP153+AR153)*AK153*AL153</f>
        <v>0</v>
      </c>
      <c r="AT153" s="115" t="str">
        <f t="shared" ref="AT153:AT184" si="165">IF(AS153=0,"EXLUDE","-")</f>
        <v>EXLUDE</v>
      </c>
      <c r="AU153" s="95">
        <f t="shared" ref="AU153:AU184" si="166">IF(AS153=0,0,AS153+AA153)</f>
        <v>0</v>
      </c>
      <c r="AV153" s="105"/>
      <c r="AW153" s="106"/>
      <c r="AX153" s="106"/>
      <c r="AY153" s="106"/>
      <c r="AZ153" s="106"/>
      <c r="BA153" s="110"/>
      <c r="BB153" s="105"/>
      <c r="BC153" s="110"/>
      <c r="BD153" s="105"/>
      <c r="BE153" s="110"/>
      <c r="BF153" s="105"/>
      <c r="BG153" s="106"/>
      <c r="BH153" s="106"/>
      <c r="BI153" s="106"/>
      <c r="BJ153" s="104"/>
      <c r="BK153" s="111">
        <f t="shared" ref="BK153:BK184" si="167">IF(AV153=$AV$7,1,0)</f>
        <v>0</v>
      </c>
      <c r="BL153" s="106">
        <f t="shared" ref="BL153:BL184" si="168">IF(AW153=$AW$7,1,0)</f>
        <v>0</v>
      </c>
      <c r="BM153" s="106">
        <f t="shared" ref="BM153:BM184" si="169">IF(AX153=$AX$7,1,0)</f>
        <v>0</v>
      </c>
      <c r="BN153" s="106">
        <f t="shared" ref="BN153:BN184" si="170">IF(AY153=$AY$7,1,0)</f>
        <v>0</v>
      </c>
      <c r="BO153" s="106">
        <f t="shared" ref="BO153:BO184" si="171">IF(AZ153=$AZ$7,1,0)</f>
        <v>0</v>
      </c>
      <c r="BP153" s="112">
        <f t="shared" ref="BP153:BP184" si="172">IF(BA153=$BA$7,4,IF(BA153=$BA$8,2,0))</f>
        <v>0</v>
      </c>
      <c r="BQ153" s="113">
        <f t="shared" ref="BQ153:BQ184" si="173">BP153*$BB$5</f>
        <v>0</v>
      </c>
      <c r="BR153" s="112">
        <f t="shared" ref="BR153:BR184" si="174">IF(BC153=$BC$7,4,IF(BC153=$BC$8,3,IF(BC153=$BC$9,2,IF(BC153=$BC$10,1,0))))</f>
        <v>0</v>
      </c>
      <c r="BS153" s="210">
        <f t="shared" ref="BS153:BS184" si="175">BR153*$BD$5</f>
        <v>0</v>
      </c>
      <c r="BT153" s="212">
        <f t="shared" ref="BT153:BT184" si="176">IF(BE153=$BE$7,4,IF(BE153=$BE$8,2,0))</f>
        <v>0</v>
      </c>
      <c r="BU153" s="242">
        <f t="shared" ref="BU153:BU184" si="177">BT153*$BF$5</f>
        <v>0</v>
      </c>
      <c r="BV153" s="103">
        <f t="shared" ref="BV153:BV184" si="178">(BQ153+BS153+BU153)*BK153*BL153*BM153*BN153*BO153</f>
        <v>0</v>
      </c>
      <c r="BW153" s="120" t="str">
        <f t="shared" si="143"/>
        <v>POSTPONED</v>
      </c>
      <c r="BX153" s="118"/>
    </row>
    <row r="154" spans="1:76" ht="30" customHeight="1" x14ac:dyDescent="0.25">
      <c r="A154" s="126" t="s">
        <v>320</v>
      </c>
      <c r="B154" s="127" t="s">
        <v>322</v>
      </c>
      <c r="C154" s="101" t="s">
        <v>182</v>
      </c>
      <c r="D154" s="209" t="s">
        <v>90</v>
      </c>
      <c r="E154" s="103">
        <f t="shared" si="144"/>
        <v>0</v>
      </c>
      <c r="F154" s="132"/>
      <c r="G154" s="105" t="s">
        <v>73</v>
      </c>
      <c r="H154" s="106" t="s">
        <v>73</v>
      </c>
      <c r="I154" s="106" t="s">
        <v>73</v>
      </c>
      <c r="J154" s="107" t="s">
        <v>73</v>
      </c>
      <c r="K154" s="107"/>
      <c r="L154" s="108">
        <v>3</v>
      </c>
      <c r="M154" s="108"/>
      <c r="N154" s="109" t="s">
        <v>92</v>
      </c>
      <c r="O154" s="109"/>
      <c r="P154" s="106"/>
      <c r="Q154" s="110"/>
      <c r="R154" s="111">
        <f t="shared" si="145"/>
        <v>1</v>
      </c>
      <c r="S154" s="106">
        <f t="shared" si="146"/>
        <v>1</v>
      </c>
      <c r="T154" s="106">
        <f t="shared" si="147"/>
        <v>1</v>
      </c>
      <c r="U154" s="112">
        <f t="shared" si="148"/>
        <v>4</v>
      </c>
      <c r="V154" s="113">
        <f t="shared" si="149"/>
        <v>2.2400000000000002</v>
      </c>
      <c r="W154" s="112">
        <f t="shared" si="150"/>
        <v>0</v>
      </c>
      <c r="X154" s="113">
        <f t="shared" si="151"/>
        <v>0</v>
      </c>
      <c r="Y154" s="112">
        <f t="shared" si="152"/>
        <v>0</v>
      </c>
      <c r="Z154" s="210">
        <f t="shared" si="153"/>
        <v>0</v>
      </c>
      <c r="AA154" s="103">
        <f t="shared" si="154"/>
        <v>2.2400000000000002</v>
      </c>
      <c r="AB154" s="115" t="str">
        <f t="shared" si="155"/>
        <v>-</v>
      </c>
      <c r="AC154" s="105"/>
      <c r="AD154" s="106"/>
      <c r="AE154" s="110"/>
      <c r="AF154" s="105"/>
      <c r="AG154" s="110"/>
      <c r="AH154" s="105"/>
      <c r="AI154" s="110"/>
      <c r="AJ154" s="211"/>
      <c r="AK154" s="111">
        <f t="shared" si="156"/>
        <v>0</v>
      </c>
      <c r="AL154" s="106">
        <f t="shared" si="157"/>
        <v>0</v>
      </c>
      <c r="AM154" s="112">
        <f t="shared" si="158"/>
        <v>0</v>
      </c>
      <c r="AN154" s="113">
        <f t="shared" si="159"/>
        <v>0</v>
      </c>
      <c r="AO154" s="112">
        <f t="shared" si="160"/>
        <v>0</v>
      </c>
      <c r="AP154" s="113">
        <f t="shared" si="161"/>
        <v>0</v>
      </c>
      <c r="AQ154" s="112">
        <f t="shared" si="162"/>
        <v>0</v>
      </c>
      <c r="AR154" s="114">
        <f t="shared" si="163"/>
        <v>0</v>
      </c>
      <c r="AS154" s="103">
        <f t="shared" si="164"/>
        <v>0</v>
      </c>
      <c r="AT154" s="115" t="str">
        <f t="shared" si="165"/>
        <v>EXLUDE</v>
      </c>
      <c r="AU154" s="95">
        <f t="shared" si="166"/>
        <v>0</v>
      </c>
      <c r="AV154" s="105"/>
      <c r="AW154" s="106"/>
      <c r="AX154" s="106"/>
      <c r="AY154" s="106"/>
      <c r="AZ154" s="106"/>
      <c r="BA154" s="110"/>
      <c r="BB154" s="105"/>
      <c r="BC154" s="110"/>
      <c r="BD154" s="105"/>
      <c r="BE154" s="110"/>
      <c r="BF154" s="105"/>
      <c r="BG154" s="106"/>
      <c r="BH154" s="106"/>
      <c r="BI154" s="106"/>
      <c r="BJ154" s="104"/>
      <c r="BK154" s="111">
        <f t="shared" si="167"/>
        <v>0</v>
      </c>
      <c r="BL154" s="106">
        <f t="shared" si="168"/>
        <v>0</v>
      </c>
      <c r="BM154" s="106">
        <f t="shared" si="169"/>
        <v>0</v>
      </c>
      <c r="BN154" s="106">
        <f t="shared" si="170"/>
        <v>0</v>
      </c>
      <c r="BO154" s="106">
        <f t="shared" si="171"/>
        <v>0</v>
      </c>
      <c r="BP154" s="112">
        <f t="shared" si="172"/>
        <v>0</v>
      </c>
      <c r="BQ154" s="113">
        <f t="shared" si="173"/>
        <v>0</v>
      </c>
      <c r="BR154" s="112">
        <f t="shared" si="174"/>
        <v>0</v>
      </c>
      <c r="BS154" s="210">
        <f t="shared" si="175"/>
        <v>0</v>
      </c>
      <c r="BT154" s="212">
        <f t="shared" si="176"/>
        <v>0</v>
      </c>
      <c r="BU154" s="242">
        <f t="shared" si="177"/>
        <v>0</v>
      </c>
      <c r="BV154" s="103">
        <f t="shared" si="178"/>
        <v>0</v>
      </c>
      <c r="BW154" s="120" t="str">
        <f t="shared" si="143"/>
        <v>POSTPONED</v>
      </c>
      <c r="BX154" s="118"/>
    </row>
    <row r="155" spans="1:76" ht="30" customHeight="1" x14ac:dyDescent="0.25">
      <c r="A155" s="126" t="s">
        <v>320</v>
      </c>
      <c r="B155" s="127" t="s">
        <v>323</v>
      </c>
      <c r="C155" s="101" t="s">
        <v>182</v>
      </c>
      <c r="D155" s="209" t="s">
        <v>90</v>
      </c>
      <c r="E155" s="103">
        <f t="shared" si="144"/>
        <v>0</v>
      </c>
      <c r="F155" s="132"/>
      <c r="G155" s="105" t="s">
        <v>73</v>
      </c>
      <c r="H155" s="106" t="s">
        <v>73</v>
      </c>
      <c r="I155" s="106" t="s">
        <v>73</v>
      </c>
      <c r="J155" s="107" t="s">
        <v>73</v>
      </c>
      <c r="K155" s="107"/>
      <c r="L155" s="108">
        <v>3</v>
      </c>
      <c r="M155" s="108"/>
      <c r="N155" s="109" t="s">
        <v>92</v>
      </c>
      <c r="O155" s="109"/>
      <c r="P155" s="106"/>
      <c r="Q155" s="110"/>
      <c r="R155" s="111">
        <f t="shared" si="145"/>
        <v>1</v>
      </c>
      <c r="S155" s="106">
        <f t="shared" si="146"/>
        <v>1</v>
      </c>
      <c r="T155" s="106">
        <f t="shared" si="147"/>
        <v>1</v>
      </c>
      <c r="U155" s="112">
        <f t="shared" si="148"/>
        <v>4</v>
      </c>
      <c r="V155" s="113">
        <f t="shared" si="149"/>
        <v>2.2400000000000002</v>
      </c>
      <c r="W155" s="112">
        <f t="shared" si="150"/>
        <v>0</v>
      </c>
      <c r="X155" s="113">
        <f t="shared" si="151"/>
        <v>0</v>
      </c>
      <c r="Y155" s="112">
        <f t="shared" si="152"/>
        <v>0</v>
      </c>
      <c r="Z155" s="210">
        <f t="shared" si="153"/>
        <v>0</v>
      </c>
      <c r="AA155" s="103">
        <f t="shared" si="154"/>
        <v>2.2400000000000002</v>
      </c>
      <c r="AB155" s="115" t="str">
        <f t="shared" si="155"/>
        <v>-</v>
      </c>
      <c r="AC155" s="105"/>
      <c r="AD155" s="106"/>
      <c r="AE155" s="110"/>
      <c r="AF155" s="105"/>
      <c r="AG155" s="110"/>
      <c r="AH155" s="105"/>
      <c r="AI155" s="110"/>
      <c r="AJ155" s="211"/>
      <c r="AK155" s="111">
        <f t="shared" si="156"/>
        <v>0</v>
      </c>
      <c r="AL155" s="106">
        <f t="shared" si="157"/>
        <v>0</v>
      </c>
      <c r="AM155" s="112">
        <f t="shared" si="158"/>
        <v>0</v>
      </c>
      <c r="AN155" s="113">
        <f t="shared" si="159"/>
        <v>0</v>
      </c>
      <c r="AO155" s="112">
        <f t="shared" si="160"/>
        <v>0</v>
      </c>
      <c r="AP155" s="113">
        <f t="shared" si="161"/>
        <v>0</v>
      </c>
      <c r="AQ155" s="112">
        <f t="shared" si="162"/>
        <v>0</v>
      </c>
      <c r="AR155" s="114">
        <f t="shared" si="163"/>
        <v>0</v>
      </c>
      <c r="AS155" s="103">
        <f t="shared" si="164"/>
        <v>0</v>
      </c>
      <c r="AT155" s="115" t="str">
        <f t="shared" si="165"/>
        <v>EXLUDE</v>
      </c>
      <c r="AU155" s="95">
        <f t="shared" si="166"/>
        <v>0</v>
      </c>
      <c r="AV155" s="105"/>
      <c r="AW155" s="106"/>
      <c r="AX155" s="106"/>
      <c r="AY155" s="106"/>
      <c r="AZ155" s="106"/>
      <c r="BA155" s="110"/>
      <c r="BB155" s="105"/>
      <c r="BC155" s="110"/>
      <c r="BD155" s="105"/>
      <c r="BE155" s="110"/>
      <c r="BF155" s="105"/>
      <c r="BG155" s="106"/>
      <c r="BH155" s="106"/>
      <c r="BI155" s="106"/>
      <c r="BJ155" s="104"/>
      <c r="BK155" s="111">
        <f t="shared" si="167"/>
        <v>0</v>
      </c>
      <c r="BL155" s="106">
        <f t="shared" si="168"/>
        <v>0</v>
      </c>
      <c r="BM155" s="106">
        <f t="shared" si="169"/>
        <v>0</v>
      </c>
      <c r="BN155" s="106">
        <f t="shared" si="170"/>
        <v>0</v>
      </c>
      <c r="BO155" s="106">
        <f t="shared" si="171"/>
        <v>0</v>
      </c>
      <c r="BP155" s="112">
        <f t="shared" si="172"/>
        <v>0</v>
      </c>
      <c r="BQ155" s="113">
        <f t="shared" si="173"/>
        <v>0</v>
      </c>
      <c r="BR155" s="112">
        <f t="shared" si="174"/>
        <v>0</v>
      </c>
      <c r="BS155" s="210">
        <f t="shared" si="175"/>
        <v>0</v>
      </c>
      <c r="BT155" s="212">
        <f t="shared" si="176"/>
        <v>0</v>
      </c>
      <c r="BU155" s="242">
        <f t="shared" si="177"/>
        <v>0</v>
      </c>
      <c r="BV155" s="103">
        <f t="shared" si="178"/>
        <v>0</v>
      </c>
      <c r="BW155" s="120" t="str">
        <f t="shared" si="143"/>
        <v>POSTPONED</v>
      </c>
      <c r="BX155" s="118"/>
    </row>
    <row r="156" spans="1:76" ht="30" customHeight="1" x14ac:dyDescent="0.25">
      <c r="A156" s="99" t="s">
        <v>324</v>
      </c>
      <c r="B156" s="100" t="s">
        <v>325</v>
      </c>
      <c r="C156" s="101" t="s">
        <v>199</v>
      </c>
      <c r="D156" s="209" t="s">
        <v>90</v>
      </c>
      <c r="E156" s="103">
        <f t="shared" si="144"/>
        <v>0</v>
      </c>
      <c r="F156" s="132"/>
      <c r="G156" s="105" t="s">
        <v>73</v>
      </c>
      <c r="H156" s="106" t="s">
        <v>73</v>
      </c>
      <c r="I156" s="106" t="s">
        <v>73</v>
      </c>
      <c r="J156" s="107" t="s">
        <v>73</v>
      </c>
      <c r="K156" s="107"/>
      <c r="L156" s="108">
        <v>3</v>
      </c>
      <c r="M156" s="108"/>
      <c r="N156" s="109" t="s">
        <v>92</v>
      </c>
      <c r="O156" s="109"/>
      <c r="P156" s="106"/>
      <c r="Q156" s="110"/>
      <c r="R156" s="111">
        <f t="shared" si="145"/>
        <v>1</v>
      </c>
      <c r="S156" s="106">
        <f t="shared" si="146"/>
        <v>1</v>
      </c>
      <c r="T156" s="106">
        <f t="shared" si="147"/>
        <v>1</v>
      </c>
      <c r="U156" s="112">
        <f t="shared" si="148"/>
        <v>4</v>
      </c>
      <c r="V156" s="113">
        <f t="shared" si="149"/>
        <v>2.2400000000000002</v>
      </c>
      <c r="W156" s="112">
        <f t="shared" si="150"/>
        <v>0</v>
      </c>
      <c r="X156" s="113">
        <f t="shared" si="151"/>
        <v>0</v>
      </c>
      <c r="Y156" s="112">
        <f t="shared" si="152"/>
        <v>0</v>
      </c>
      <c r="Z156" s="210">
        <f t="shared" si="153"/>
        <v>0</v>
      </c>
      <c r="AA156" s="103">
        <f t="shared" si="154"/>
        <v>2.2400000000000002</v>
      </c>
      <c r="AB156" s="115" t="str">
        <f t="shared" si="155"/>
        <v>-</v>
      </c>
      <c r="AC156" s="105"/>
      <c r="AD156" s="106"/>
      <c r="AE156" s="110"/>
      <c r="AF156" s="105"/>
      <c r="AG156" s="110"/>
      <c r="AH156" s="105"/>
      <c r="AI156" s="110"/>
      <c r="AJ156" s="211"/>
      <c r="AK156" s="111">
        <f t="shared" si="156"/>
        <v>0</v>
      </c>
      <c r="AL156" s="106">
        <f t="shared" si="157"/>
        <v>0</v>
      </c>
      <c r="AM156" s="112">
        <f t="shared" si="158"/>
        <v>0</v>
      </c>
      <c r="AN156" s="113">
        <f t="shared" si="159"/>
        <v>0</v>
      </c>
      <c r="AO156" s="112">
        <f t="shared" si="160"/>
        <v>0</v>
      </c>
      <c r="AP156" s="113">
        <f t="shared" si="161"/>
        <v>0</v>
      </c>
      <c r="AQ156" s="112">
        <f t="shared" si="162"/>
        <v>0</v>
      </c>
      <c r="AR156" s="114">
        <f t="shared" si="163"/>
        <v>0</v>
      </c>
      <c r="AS156" s="103">
        <f t="shared" si="164"/>
        <v>0</v>
      </c>
      <c r="AT156" s="115" t="str">
        <f t="shared" si="165"/>
        <v>EXLUDE</v>
      </c>
      <c r="AU156" s="95">
        <f t="shared" si="166"/>
        <v>0</v>
      </c>
      <c r="AV156" s="105"/>
      <c r="AW156" s="106"/>
      <c r="AX156" s="106"/>
      <c r="AY156" s="106"/>
      <c r="AZ156" s="106"/>
      <c r="BA156" s="110"/>
      <c r="BB156" s="105"/>
      <c r="BC156" s="110"/>
      <c r="BD156" s="105"/>
      <c r="BE156" s="110"/>
      <c r="BF156" s="105"/>
      <c r="BG156" s="106"/>
      <c r="BH156" s="106"/>
      <c r="BI156" s="106"/>
      <c r="BJ156" s="104"/>
      <c r="BK156" s="111">
        <f t="shared" si="167"/>
        <v>0</v>
      </c>
      <c r="BL156" s="106">
        <f t="shared" si="168"/>
        <v>0</v>
      </c>
      <c r="BM156" s="106">
        <f t="shared" si="169"/>
        <v>0</v>
      </c>
      <c r="BN156" s="106">
        <f t="shared" si="170"/>
        <v>0</v>
      </c>
      <c r="BO156" s="106">
        <f t="shared" si="171"/>
        <v>0</v>
      </c>
      <c r="BP156" s="112">
        <f t="shared" si="172"/>
        <v>0</v>
      </c>
      <c r="BQ156" s="113">
        <f t="shared" si="173"/>
        <v>0</v>
      </c>
      <c r="BR156" s="112">
        <f t="shared" si="174"/>
        <v>0</v>
      </c>
      <c r="BS156" s="210">
        <f t="shared" si="175"/>
        <v>0</v>
      </c>
      <c r="BT156" s="212">
        <f t="shared" si="176"/>
        <v>0</v>
      </c>
      <c r="BU156" s="242">
        <f t="shared" si="177"/>
        <v>0</v>
      </c>
      <c r="BV156" s="103">
        <f t="shared" si="178"/>
        <v>0</v>
      </c>
      <c r="BW156" s="120" t="str">
        <f t="shared" si="143"/>
        <v>POSTPONED</v>
      </c>
      <c r="BX156" s="118"/>
    </row>
    <row r="157" spans="1:76" ht="30" customHeight="1" x14ac:dyDescent="0.25">
      <c r="A157" s="99" t="s">
        <v>324</v>
      </c>
      <c r="B157" s="100" t="s">
        <v>326</v>
      </c>
      <c r="C157" s="101" t="s">
        <v>202</v>
      </c>
      <c r="D157" s="209" t="s">
        <v>90</v>
      </c>
      <c r="E157" s="103">
        <f t="shared" si="144"/>
        <v>0</v>
      </c>
      <c r="F157" s="132"/>
      <c r="G157" s="105" t="s">
        <v>73</v>
      </c>
      <c r="H157" s="106" t="s">
        <v>73</v>
      </c>
      <c r="I157" s="106" t="s">
        <v>73</v>
      </c>
      <c r="J157" s="107" t="s">
        <v>73</v>
      </c>
      <c r="K157" s="107"/>
      <c r="L157" s="108">
        <v>3</v>
      </c>
      <c r="M157" s="108"/>
      <c r="N157" s="109" t="s">
        <v>92</v>
      </c>
      <c r="O157" s="109"/>
      <c r="P157" s="106"/>
      <c r="Q157" s="110"/>
      <c r="R157" s="111">
        <f t="shared" si="145"/>
        <v>1</v>
      </c>
      <c r="S157" s="106">
        <f t="shared" si="146"/>
        <v>1</v>
      </c>
      <c r="T157" s="106">
        <f t="shared" si="147"/>
        <v>1</v>
      </c>
      <c r="U157" s="112">
        <f t="shared" si="148"/>
        <v>4</v>
      </c>
      <c r="V157" s="113">
        <f t="shared" si="149"/>
        <v>2.2400000000000002</v>
      </c>
      <c r="W157" s="112">
        <f t="shared" si="150"/>
        <v>0</v>
      </c>
      <c r="X157" s="113">
        <f t="shared" si="151"/>
        <v>0</v>
      </c>
      <c r="Y157" s="112">
        <f t="shared" si="152"/>
        <v>0</v>
      </c>
      <c r="Z157" s="210">
        <f t="shared" si="153"/>
        <v>0</v>
      </c>
      <c r="AA157" s="103">
        <f t="shared" si="154"/>
        <v>2.2400000000000002</v>
      </c>
      <c r="AB157" s="115" t="str">
        <f t="shared" si="155"/>
        <v>-</v>
      </c>
      <c r="AC157" s="105"/>
      <c r="AD157" s="106"/>
      <c r="AE157" s="110"/>
      <c r="AF157" s="105"/>
      <c r="AG157" s="110"/>
      <c r="AH157" s="105"/>
      <c r="AI157" s="110"/>
      <c r="AJ157" s="211"/>
      <c r="AK157" s="111">
        <f t="shared" si="156"/>
        <v>0</v>
      </c>
      <c r="AL157" s="106">
        <f t="shared" si="157"/>
        <v>0</v>
      </c>
      <c r="AM157" s="112">
        <f t="shared" si="158"/>
        <v>0</v>
      </c>
      <c r="AN157" s="113">
        <f t="shared" si="159"/>
        <v>0</v>
      </c>
      <c r="AO157" s="112">
        <f t="shared" si="160"/>
        <v>0</v>
      </c>
      <c r="AP157" s="113">
        <f t="shared" si="161"/>
        <v>0</v>
      </c>
      <c r="AQ157" s="112">
        <f t="shared" si="162"/>
        <v>0</v>
      </c>
      <c r="AR157" s="114">
        <f t="shared" si="163"/>
        <v>0</v>
      </c>
      <c r="AS157" s="103">
        <f t="shared" si="164"/>
        <v>0</v>
      </c>
      <c r="AT157" s="115" t="str">
        <f t="shared" si="165"/>
        <v>EXLUDE</v>
      </c>
      <c r="AU157" s="95">
        <f t="shared" si="166"/>
        <v>0</v>
      </c>
      <c r="AV157" s="105"/>
      <c r="AW157" s="106"/>
      <c r="AX157" s="106"/>
      <c r="AY157" s="106"/>
      <c r="AZ157" s="106"/>
      <c r="BA157" s="110"/>
      <c r="BB157" s="105"/>
      <c r="BC157" s="110"/>
      <c r="BD157" s="105"/>
      <c r="BE157" s="110"/>
      <c r="BF157" s="105"/>
      <c r="BG157" s="106"/>
      <c r="BH157" s="106"/>
      <c r="BI157" s="106"/>
      <c r="BJ157" s="104"/>
      <c r="BK157" s="111">
        <f t="shared" si="167"/>
        <v>0</v>
      </c>
      <c r="BL157" s="106">
        <f t="shared" si="168"/>
        <v>0</v>
      </c>
      <c r="BM157" s="106">
        <f t="shared" si="169"/>
        <v>0</v>
      </c>
      <c r="BN157" s="106">
        <f t="shared" si="170"/>
        <v>0</v>
      </c>
      <c r="BO157" s="106">
        <f t="shared" si="171"/>
        <v>0</v>
      </c>
      <c r="BP157" s="112">
        <f t="shared" si="172"/>
        <v>0</v>
      </c>
      <c r="BQ157" s="113">
        <f t="shared" si="173"/>
        <v>0</v>
      </c>
      <c r="BR157" s="112">
        <f t="shared" si="174"/>
        <v>0</v>
      </c>
      <c r="BS157" s="210">
        <f t="shared" si="175"/>
        <v>0</v>
      </c>
      <c r="BT157" s="212">
        <f t="shared" si="176"/>
        <v>0</v>
      </c>
      <c r="BU157" s="242">
        <f t="shared" si="177"/>
        <v>0</v>
      </c>
      <c r="BV157" s="103">
        <f t="shared" si="178"/>
        <v>0</v>
      </c>
      <c r="BW157" s="120" t="str">
        <f t="shared" si="143"/>
        <v>POSTPONED</v>
      </c>
      <c r="BX157" s="118"/>
    </row>
    <row r="158" spans="1:76" ht="30" customHeight="1" x14ac:dyDescent="0.25">
      <c r="A158" s="99" t="s">
        <v>327</v>
      </c>
      <c r="B158" s="100" t="s">
        <v>328</v>
      </c>
      <c r="C158" s="208" t="s">
        <v>188</v>
      </c>
      <c r="D158" s="209" t="s">
        <v>90</v>
      </c>
      <c r="E158" s="103">
        <f t="shared" si="144"/>
        <v>0</v>
      </c>
      <c r="F158" s="132"/>
      <c r="G158" s="105" t="s">
        <v>73</v>
      </c>
      <c r="H158" s="106" t="s">
        <v>91</v>
      </c>
      <c r="I158" s="106" t="s">
        <v>73</v>
      </c>
      <c r="J158" s="107" t="s">
        <v>82</v>
      </c>
      <c r="K158" s="107"/>
      <c r="L158" s="108">
        <v>4</v>
      </c>
      <c r="M158" s="108"/>
      <c r="N158" s="109" t="s">
        <v>83</v>
      </c>
      <c r="O158" s="109"/>
      <c r="P158" s="106"/>
      <c r="Q158" s="110"/>
      <c r="R158" s="111">
        <f t="shared" si="145"/>
        <v>1</v>
      </c>
      <c r="S158" s="106">
        <f t="shared" si="146"/>
        <v>1</v>
      </c>
      <c r="T158" s="106">
        <f t="shared" si="147"/>
        <v>1</v>
      </c>
      <c r="U158" s="112">
        <f t="shared" si="148"/>
        <v>0</v>
      </c>
      <c r="V158" s="113">
        <f t="shared" si="149"/>
        <v>0</v>
      </c>
      <c r="W158" s="112">
        <f t="shared" si="150"/>
        <v>1</v>
      </c>
      <c r="X158" s="113">
        <f t="shared" si="151"/>
        <v>0.81</v>
      </c>
      <c r="Y158" s="112">
        <f t="shared" si="152"/>
        <v>2</v>
      </c>
      <c r="Z158" s="210">
        <f t="shared" si="153"/>
        <v>1.1200000000000001</v>
      </c>
      <c r="AA158" s="103">
        <f t="shared" si="154"/>
        <v>1.9300000000000002</v>
      </c>
      <c r="AB158" s="115" t="str">
        <f t="shared" si="155"/>
        <v>NO PROVIDER</v>
      </c>
      <c r="AC158" s="105"/>
      <c r="AD158" s="106"/>
      <c r="AE158" s="110"/>
      <c r="AF158" s="105"/>
      <c r="AG158" s="110"/>
      <c r="AH158" s="105"/>
      <c r="AI158" s="110"/>
      <c r="AJ158" s="211"/>
      <c r="AK158" s="111">
        <f t="shared" si="156"/>
        <v>0</v>
      </c>
      <c r="AL158" s="106">
        <f t="shared" si="157"/>
        <v>0</v>
      </c>
      <c r="AM158" s="112">
        <f t="shared" si="158"/>
        <v>0</v>
      </c>
      <c r="AN158" s="113">
        <f t="shared" si="159"/>
        <v>0</v>
      </c>
      <c r="AO158" s="112">
        <f t="shared" si="160"/>
        <v>0</v>
      </c>
      <c r="AP158" s="113">
        <f t="shared" si="161"/>
        <v>0</v>
      </c>
      <c r="AQ158" s="112">
        <f t="shared" si="162"/>
        <v>0</v>
      </c>
      <c r="AR158" s="114">
        <f t="shared" si="163"/>
        <v>0</v>
      </c>
      <c r="AS158" s="103">
        <f t="shared" si="164"/>
        <v>0</v>
      </c>
      <c r="AT158" s="115" t="str">
        <f t="shared" si="165"/>
        <v>EXLUDE</v>
      </c>
      <c r="AU158" s="95">
        <f t="shared" si="166"/>
        <v>0</v>
      </c>
      <c r="AV158" s="105"/>
      <c r="AW158" s="106"/>
      <c r="AX158" s="106"/>
      <c r="AY158" s="106"/>
      <c r="AZ158" s="106"/>
      <c r="BA158" s="110"/>
      <c r="BB158" s="105"/>
      <c r="BC158" s="110"/>
      <c r="BD158" s="105"/>
      <c r="BE158" s="110"/>
      <c r="BF158" s="105"/>
      <c r="BG158" s="106"/>
      <c r="BH158" s="106"/>
      <c r="BI158" s="106"/>
      <c r="BJ158" s="104"/>
      <c r="BK158" s="111">
        <f t="shared" si="167"/>
        <v>0</v>
      </c>
      <c r="BL158" s="106">
        <f t="shared" si="168"/>
        <v>0</v>
      </c>
      <c r="BM158" s="106">
        <f t="shared" si="169"/>
        <v>0</v>
      </c>
      <c r="BN158" s="106">
        <f t="shared" si="170"/>
        <v>0</v>
      </c>
      <c r="BO158" s="106">
        <f t="shared" si="171"/>
        <v>0</v>
      </c>
      <c r="BP158" s="112">
        <f t="shared" si="172"/>
        <v>0</v>
      </c>
      <c r="BQ158" s="113">
        <f t="shared" si="173"/>
        <v>0</v>
      </c>
      <c r="BR158" s="112">
        <f t="shared" si="174"/>
        <v>0</v>
      </c>
      <c r="BS158" s="210">
        <f t="shared" si="175"/>
        <v>0</v>
      </c>
      <c r="BT158" s="212">
        <f t="shared" si="176"/>
        <v>0</v>
      </c>
      <c r="BU158" s="242">
        <f t="shared" si="177"/>
        <v>0</v>
      </c>
      <c r="BV158" s="103">
        <f t="shared" si="178"/>
        <v>0</v>
      </c>
      <c r="BW158" s="120" t="str">
        <f t="shared" si="143"/>
        <v>POSTPONED</v>
      </c>
      <c r="BX158" s="118"/>
    </row>
    <row r="159" spans="1:76" ht="30" customHeight="1" x14ac:dyDescent="0.25">
      <c r="A159" s="99" t="s">
        <v>194</v>
      </c>
      <c r="B159" s="100" t="s">
        <v>329</v>
      </c>
      <c r="C159" s="208" t="s">
        <v>188</v>
      </c>
      <c r="D159" s="209" t="s">
        <v>90</v>
      </c>
      <c r="E159" s="103">
        <f t="shared" si="144"/>
        <v>0</v>
      </c>
      <c r="F159" s="132"/>
      <c r="G159" s="105" t="s">
        <v>73</v>
      </c>
      <c r="H159" s="106" t="s">
        <v>91</v>
      </c>
      <c r="I159" s="106" t="s">
        <v>73</v>
      </c>
      <c r="J159" s="107" t="s">
        <v>82</v>
      </c>
      <c r="K159" s="107"/>
      <c r="L159" s="108">
        <v>8</v>
      </c>
      <c r="M159" s="108"/>
      <c r="N159" s="109" t="s">
        <v>92</v>
      </c>
      <c r="O159" s="109"/>
      <c r="P159" s="106"/>
      <c r="Q159" s="110"/>
      <c r="R159" s="111">
        <f t="shared" si="145"/>
        <v>1</v>
      </c>
      <c r="S159" s="106">
        <f t="shared" si="146"/>
        <v>1</v>
      </c>
      <c r="T159" s="106">
        <f t="shared" si="147"/>
        <v>1</v>
      </c>
      <c r="U159" s="112">
        <f t="shared" si="148"/>
        <v>0</v>
      </c>
      <c r="V159" s="113">
        <f t="shared" si="149"/>
        <v>0</v>
      </c>
      <c r="W159" s="112">
        <f t="shared" si="150"/>
        <v>2</v>
      </c>
      <c r="X159" s="113">
        <f t="shared" si="151"/>
        <v>1.62</v>
      </c>
      <c r="Y159" s="112">
        <f t="shared" si="152"/>
        <v>0</v>
      </c>
      <c r="Z159" s="210">
        <f t="shared" si="153"/>
        <v>0</v>
      </c>
      <c r="AA159" s="103">
        <f t="shared" si="154"/>
        <v>1.62</v>
      </c>
      <c r="AB159" s="115" t="str">
        <f t="shared" si="155"/>
        <v>NO PROVIDER</v>
      </c>
      <c r="AC159" s="105"/>
      <c r="AD159" s="106"/>
      <c r="AE159" s="110"/>
      <c r="AF159" s="105"/>
      <c r="AG159" s="110"/>
      <c r="AH159" s="105"/>
      <c r="AI159" s="110"/>
      <c r="AJ159" s="211"/>
      <c r="AK159" s="111">
        <f t="shared" si="156"/>
        <v>0</v>
      </c>
      <c r="AL159" s="106">
        <f t="shared" si="157"/>
        <v>0</v>
      </c>
      <c r="AM159" s="112">
        <f t="shared" si="158"/>
        <v>0</v>
      </c>
      <c r="AN159" s="113">
        <f t="shared" si="159"/>
        <v>0</v>
      </c>
      <c r="AO159" s="112">
        <f t="shared" si="160"/>
        <v>0</v>
      </c>
      <c r="AP159" s="113">
        <f t="shared" si="161"/>
        <v>0</v>
      </c>
      <c r="AQ159" s="112">
        <f t="shared" si="162"/>
        <v>0</v>
      </c>
      <c r="AR159" s="114">
        <f t="shared" si="163"/>
        <v>0</v>
      </c>
      <c r="AS159" s="103">
        <f t="shared" si="164"/>
        <v>0</v>
      </c>
      <c r="AT159" s="115" t="str">
        <f t="shared" si="165"/>
        <v>EXLUDE</v>
      </c>
      <c r="AU159" s="95">
        <f t="shared" si="166"/>
        <v>0</v>
      </c>
      <c r="AV159" s="105"/>
      <c r="AW159" s="106"/>
      <c r="AX159" s="106"/>
      <c r="AY159" s="106"/>
      <c r="AZ159" s="106"/>
      <c r="BA159" s="110"/>
      <c r="BB159" s="105"/>
      <c r="BC159" s="110"/>
      <c r="BD159" s="105"/>
      <c r="BE159" s="110"/>
      <c r="BF159" s="105"/>
      <c r="BG159" s="106"/>
      <c r="BH159" s="106"/>
      <c r="BI159" s="106"/>
      <c r="BJ159" s="104"/>
      <c r="BK159" s="111">
        <f t="shared" si="167"/>
        <v>0</v>
      </c>
      <c r="BL159" s="106">
        <f t="shared" si="168"/>
        <v>0</v>
      </c>
      <c r="BM159" s="106">
        <f t="shared" si="169"/>
        <v>0</v>
      </c>
      <c r="BN159" s="106">
        <f t="shared" si="170"/>
        <v>0</v>
      </c>
      <c r="BO159" s="106">
        <f t="shared" si="171"/>
        <v>0</v>
      </c>
      <c r="BP159" s="112">
        <f t="shared" si="172"/>
        <v>0</v>
      </c>
      <c r="BQ159" s="113">
        <f t="shared" si="173"/>
        <v>0</v>
      </c>
      <c r="BR159" s="112">
        <f t="shared" si="174"/>
        <v>0</v>
      </c>
      <c r="BS159" s="210">
        <f t="shared" si="175"/>
        <v>0</v>
      </c>
      <c r="BT159" s="212">
        <f t="shared" si="176"/>
        <v>0</v>
      </c>
      <c r="BU159" s="242">
        <f t="shared" si="177"/>
        <v>0</v>
      </c>
      <c r="BV159" s="103">
        <f t="shared" si="178"/>
        <v>0</v>
      </c>
      <c r="BW159" s="120" t="str">
        <f t="shared" si="143"/>
        <v>POSTPONED</v>
      </c>
      <c r="BX159" s="118"/>
    </row>
    <row r="160" spans="1:76" ht="30" customHeight="1" x14ac:dyDescent="0.25">
      <c r="A160" s="121" t="s">
        <v>183</v>
      </c>
      <c r="B160" s="122" t="s">
        <v>330</v>
      </c>
      <c r="C160" s="101" t="s">
        <v>182</v>
      </c>
      <c r="D160" s="209" t="s">
        <v>90</v>
      </c>
      <c r="E160" s="103">
        <f t="shared" si="144"/>
        <v>0</v>
      </c>
      <c r="F160" s="132"/>
      <c r="G160" s="105" t="s">
        <v>73</v>
      </c>
      <c r="H160" s="106" t="s">
        <v>73</v>
      </c>
      <c r="I160" s="106" t="s">
        <v>73</v>
      </c>
      <c r="J160" s="107" t="s">
        <v>82</v>
      </c>
      <c r="K160" s="107"/>
      <c r="L160" s="108">
        <v>10</v>
      </c>
      <c r="M160" s="108"/>
      <c r="N160" s="109" t="s">
        <v>92</v>
      </c>
      <c r="O160" s="109"/>
      <c r="P160" s="106"/>
      <c r="Q160" s="110"/>
      <c r="R160" s="111">
        <f t="shared" si="145"/>
        <v>1</v>
      </c>
      <c r="S160" s="106">
        <f t="shared" si="146"/>
        <v>1</v>
      </c>
      <c r="T160" s="106">
        <f t="shared" si="147"/>
        <v>1</v>
      </c>
      <c r="U160" s="112">
        <f t="shared" si="148"/>
        <v>0</v>
      </c>
      <c r="V160" s="113">
        <f t="shared" si="149"/>
        <v>0</v>
      </c>
      <c r="W160" s="112">
        <f t="shared" si="150"/>
        <v>2</v>
      </c>
      <c r="X160" s="113">
        <f t="shared" si="151"/>
        <v>1.62</v>
      </c>
      <c r="Y160" s="112">
        <f t="shared" si="152"/>
        <v>0</v>
      </c>
      <c r="Z160" s="210">
        <f t="shared" si="153"/>
        <v>0</v>
      </c>
      <c r="AA160" s="103">
        <f t="shared" si="154"/>
        <v>1.62</v>
      </c>
      <c r="AB160" s="115" t="str">
        <f t="shared" si="155"/>
        <v>-</v>
      </c>
      <c r="AC160" s="105"/>
      <c r="AD160" s="106"/>
      <c r="AE160" s="110"/>
      <c r="AF160" s="105"/>
      <c r="AG160" s="110"/>
      <c r="AH160" s="105"/>
      <c r="AI160" s="110"/>
      <c r="AJ160" s="211"/>
      <c r="AK160" s="111">
        <f t="shared" si="156"/>
        <v>0</v>
      </c>
      <c r="AL160" s="106">
        <f t="shared" si="157"/>
        <v>0</v>
      </c>
      <c r="AM160" s="112">
        <f t="shared" si="158"/>
        <v>0</v>
      </c>
      <c r="AN160" s="113">
        <f t="shared" si="159"/>
        <v>0</v>
      </c>
      <c r="AO160" s="112">
        <f t="shared" si="160"/>
        <v>0</v>
      </c>
      <c r="AP160" s="113">
        <f t="shared" si="161"/>
        <v>0</v>
      </c>
      <c r="AQ160" s="112">
        <f t="shared" si="162"/>
        <v>0</v>
      </c>
      <c r="AR160" s="114">
        <f t="shared" si="163"/>
        <v>0</v>
      </c>
      <c r="AS160" s="103">
        <f t="shared" si="164"/>
        <v>0</v>
      </c>
      <c r="AT160" s="115" t="str">
        <f t="shared" si="165"/>
        <v>EXLUDE</v>
      </c>
      <c r="AU160" s="95">
        <f t="shared" si="166"/>
        <v>0</v>
      </c>
      <c r="AV160" s="105"/>
      <c r="AW160" s="106"/>
      <c r="AX160" s="106"/>
      <c r="AY160" s="106"/>
      <c r="AZ160" s="106"/>
      <c r="BA160" s="110"/>
      <c r="BB160" s="105"/>
      <c r="BC160" s="110"/>
      <c r="BD160" s="105"/>
      <c r="BE160" s="110"/>
      <c r="BF160" s="105"/>
      <c r="BG160" s="106"/>
      <c r="BH160" s="106"/>
      <c r="BI160" s="106"/>
      <c r="BJ160" s="104"/>
      <c r="BK160" s="111">
        <f t="shared" si="167"/>
        <v>0</v>
      </c>
      <c r="BL160" s="106">
        <f t="shared" si="168"/>
        <v>0</v>
      </c>
      <c r="BM160" s="106">
        <f t="shared" si="169"/>
        <v>0</v>
      </c>
      <c r="BN160" s="106">
        <f t="shared" si="170"/>
        <v>0</v>
      </c>
      <c r="BO160" s="106">
        <f t="shared" si="171"/>
        <v>0</v>
      </c>
      <c r="BP160" s="112">
        <f t="shared" si="172"/>
        <v>0</v>
      </c>
      <c r="BQ160" s="113">
        <f t="shared" si="173"/>
        <v>0</v>
      </c>
      <c r="BR160" s="112">
        <f t="shared" si="174"/>
        <v>0</v>
      </c>
      <c r="BS160" s="210">
        <f t="shared" si="175"/>
        <v>0</v>
      </c>
      <c r="BT160" s="212">
        <f t="shared" si="176"/>
        <v>0</v>
      </c>
      <c r="BU160" s="242">
        <f t="shared" si="177"/>
        <v>0</v>
      </c>
      <c r="BV160" s="103">
        <f t="shared" si="178"/>
        <v>0</v>
      </c>
      <c r="BW160" s="120" t="str">
        <f t="shared" si="143"/>
        <v>POSTPONED</v>
      </c>
      <c r="BX160" s="118"/>
    </row>
    <row r="161" spans="1:76" ht="30" customHeight="1" x14ac:dyDescent="0.25">
      <c r="A161" s="99" t="s">
        <v>194</v>
      </c>
      <c r="B161" s="100" t="s">
        <v>329</v>
      </c>
      <c r="C161" s="101" t="s">
        <v>331</v>
      </c>
      <c r="D161" s="209" t="s">
        <v>90</v>
      </c>
      <c r="E161" s="103">
        <f t="shared" si="144"/>
        <v>0</v>
      </c>
      <c r="F161" s="132"/>
      <c r="G161" s="105" t="s">
        <v>73</v>
      </c>
      <c r="H161" s="106" t="s">
        <v>73</v>
      </c>
      <c r="I161" s="106" t="s">
        <v>73</v>
      </c>
      <c r="J161" s="107" t="s">
        <v>82</v>
      </c>
      <c r="K161" s="107"/>
      <c r="L161" s="108">
        <v>9</v>
      </c>
      <c r="M161" s="108"/>
      <c r="N161" s="109" t="s">
        <v>92</v>
      </c>
      <c r="O161" s="109"/>
      <c r="P161" s="106"/>
      <c r="Q161" s="110"/>
      <c r="R161" s="111">
        <f t="shared" si="145"/>
        <v>1</v>
      </c>
      <c r="S161" s="106">
        <f t="shared" si="146"/>
        <v>1</v>
      </c>
      <c r="T161" s="106">
        <f t="shared" si="147"/>
        <v>1</v>
      </c>
      <c r="U161" s="112">
        <f t="shared" si="148"/>
        <v>0</v>
      </c>
      <c r="V161" s="113">
        <f t="shared" si="149"/>
        <v>0</v>
      </c>
      <c r="W161" s="112">
        <f t="shared" si="150"/>
        <v>2</v>
      </c>
      <c r="X161" s="113">
        <f t="shared" si="151"/>
        <v>1.62</v>
      </c>
      <c r="Y161" s="112">
        <f t="shared" si="152"/>
        <v>0</v>
      </c>
      <c r="Z161" s="210">
        <f t="shared" si="153"/>
        <v>0</v>
      </c>
      <c r="AA161" s="103">
        <f t="shared" si="154"/>
        <v>1.62</v>
      </c>
      <c r="AB161" s="115" t="str">
        <f t="shared" si="155"/>
        <v>-</v>
      </c>
      <c r="AC161" s="105"/>
      <c r="AD161" s="106"/>
      <c r="AE161" s="110"/>
      <c r="AF161" s="105"/>
      <c r="AG161" s="110"/>
      <c r="AH161" s="105"/>
      <c r="AI161" s="110"/>
      <c r="AJ161" s="211"/>
      <c r="AK161" s="111">
        <f t="shared" si="156"/>
        <v>0</v>
      </c>
      <c r="AL161" s="106">
        <f t="shared" si="157"/>
        <v>0</v>
      </c>
      <c r="AM161" s="112">
        <f t="shared" si="158"/>
        <v>0</v>
      </c>
      <c r="AN161" s="113">
        <f t="shared" si="159"/>
        <v>0</v>
      </c>
      <c r="AO161" s="112">
        <f t="shared" si="160"/>
        <v>0</v>
      </c>
      <c r="AP161" s="113">
        <f t="shared" si="161"/>
        <v>0</v>
      </c>
      <c r="AQ161" s="112">
        <f t="shared" si="162"/>
        <v>0</v>
      </c>
      <c r="AR161" s="114">
        <f t="shared" si="163"/>
        <v>0</v>
      </c>
      <c r="AS161" s="103">
        <f t="shared" si="164"/>
        <v>0</v>
      </c>
      <c r="AT161" s="115" t="str">
        <f t="shared" si="165"/>
        <v>EXLUDE</v>
      </c>
      <c r="AU161" s="95">
        <f t="shared" si="166"/>
        <v>0</v>
      </c>
      <c r="AV161" s="105"/>
      <c r="AW161" s="106"/>
      <c r="AX161" s="106"/>
      <c r="AY161" s="106"/>
      <c r="AZ161" s="106"/>
      <c r="BA161" s="110"/>
      <c r="BB161" s="105"/>
      <c r="BC161" s="110"/>
      <c r="BD161" s="105"/>
      <c r="BE161" s="110"/>
      <c r="BF161" s="105"/>
      <c r="BG161" s="106"/>
      <c r="BH161" s="106"/>
      <c r="BI161" s="106"/>
      <c r="BJ161" s="104"/>
      <c r="BK161" s="111">
        <f t="shared" si="167"/>
        <v>0</v>
      </c>
      <c r="BL161" s="106">
        <f t="shared" si="168"/>
        <v>0</v>
      </c>
      <c r="BM161" s="106">
        <f t="shared" si="169"/>
        <v>0</v>
      </c>
      <c r="BN161" s="106">
        <f t="shared" si="170"/>
        <v>0</v>
      </c>
      <c r="BO161" s="106">
        <f t="shared" si="171"/>
        <v>0</v>
      </c>
      <c r="BP161" s="112">
        <f t="shared" si="172"/>
        <v>0</v>
      </c>
      <c r="BQ161" s="113">
        <f t="shared" si="173"/>
        <v>0</v>
      </c>
      <c r="BR161" s="112">
        <f t="shared" si="174"/>
        <v>0</v>
      </c>
      <c r="BS161" s="210">
        <f t="shared" si="175"/>
        <v>0</v>
      </c>
      <c r="BT161" s="212">
        <f t="shared" si="176"/>
        <v>0</v>
      </c>
      <c r="BU161" s="242">
        <f t="shared" si="177"/>
        <v>0</v>
      </c>
      <c r="BV161" s="103">
        <f t="shared" si="178"/>
        <v>0</v>
      </c>
      <c r="BW161" s="120" t="str">
        <f t="shared" si="143"/>
        <v>POSTPONED</v>
      </c>
      <c r="BX161" s="118"/>
    </row>
    <row r="162" spans="1:76" ht="30" customHeight="1" x14ac:dyDescent="0.25">
      <c r="A162" s="254" t="s">
        <v>332</v>
      </c>
      <c r="B162" s="255" t="s">
        <v>333</v>
      </c>
      <c r="C162" s="256" t="s">
        <v>334</v>
      </c>
      <c r="D162" s="257" t="s">
        <v>90</v>
      </c>
      <c r="E162" s="103">
        <f t="shared" si="144"/>
        <v>0</v>
      </c>
      <c r="F162" s="132"/>
      <c r="G162" s="105" t="s">
        <v>73</v>
      </c>
      <c r="H162" s="106" t="s">
        <v>91</v>
      </c>
      <c r="I162" s="106" t="s">
        <v>73</v>
      </c>
      <c r="J162" s="107" t="s">
        <v>82</v>
      </c>
      <c r="K162" s="107"/>
      <c r="L162" s="108">
        <v>3</v>
      </c>
      <c r="M162" s="108"/>
      <c r="N162" s="109" t="s">
        <v>83</v>
      </c>
      <c r="O162" s="109"/>
      <c r="P162" s="106"/>
      <c r="Q162" s="110"/>
      <c r="R162" s="111">
        <f t="shared" si="145"/>
        <v>1</v>
      </c>
      <c r="S162" s="106">
        <f t="shared" si="146"/>
        <v>1</v>
      </c>
      <c r="T162" s="106">
        <f t="shared" si="147"/>
        <v>1</v>
      </c>
      <c r="U162" s="112">
        <f t="shared" si="148"/>
        <v>0</v>
      </c>
      <c r="V162" s="113">
        <f t="shared" si="149"/>
        <v>0</v>
      </c>
      <c r="W162" s="112">
        <f t="shared" si="150"/>
        <v>0</v>
      </c>
      <c r="X162" s="113">
        <f t="shared" si="151"/>
        <v>0</v>
      </c>
      <c r="Y162" s="112">
        <f t="shared" si="152"/>
        <v>2</v>
      </c>
      <c r="Z162" s="210">
        <f t="shared" si="153"/>
        <v>1.1200000000000001</v>
      </c>
      <c r="AA162" s="103">
        <f t="shared" si="154"/>
        <v>1.1200000000000001</v>
      </c>
      <c r="AB162" s="115" t="str">
        <f t="shared" si="155"/>
        <v>NO PROVIDER</v>
      </c>
      <c r="AC162" s="105"/>
      <c r="AD162" s="106"/>
      <c r="AE162" s="110"/>
      <c r="AF162" s="105"/>
      <c r="AG162" s="110"/>
      <c r="AH162" s="105"/>
      <c r="AI162" s="110"/>
      <c r="AJ162" s="211"/>
      <c r="AK162" s="111">
        <f t="shared" si="156"/>
        <v>0</v>
      </c>
      <c r="AL162" s="106">
        <f t="shared" si="157"/>
        <v>0</v>
      </c>
      <c r="AM162" s="112">
        <f t="shared" si="158"/>
        <v>0</v>
      </c>
      <c r="AN162" s="113">
        <f t="shared" si="159"/>
        <v>0</v>
      </c>
      <c r="AO162" s="112">
        <f t="shared" si="160"/>
        <v>0</v>
      </c>
      <c r="AP162" s="113">
        <f t="shared" si="161"/>
        <v>0</v>
      </c>
      <c r="AQ162" s="112">
        <f t="shared" si="162"/>
        <v>0</v>
      </c>
      <c r="AR162" s="114">
        <f t="shared" si="163"/>
        <v>0</v>
      </c>
      <c r="AS162" s="103">
        <f t="shared" si="164"/>
        <v>0</v>
      </c>
      <c r="AT162" s="115" t="str">
        <f t="shared" si="165"/>
        <v>EXLUDE</v>
      </c>
      <c r="AU162" s="95">
        <f t="shared" si="166"/>
        <v>0</v>
      </c>
      <c r="AV162" s="105"/>
      <c r="AW162" s="106"/>
      <c r="AX162" s="106"/>
      <c r="AY162" s="106"/>
      <c r="AZ162" s="106"/>
      <c r="BA162" s="110"/>
      <c r="BB162" s="105"/>
      <c r="BC162" s="110"/>
      <c r="BD162" s="105"/>
      <c r="BE162" s="110"/>
      <c r="BF162" s="105"/>
      <c r="BG162" s="106"/>
      <c r="BH162" s="106"/>
      <c r="BI162" s="106"/>
      <c r="BJ162" s="104"/>
      <c r="BK162" s="111">
        <f t="shared" si="167"/>
        <v>0</v>
      </c>
      <c r="BL162" s="106">
        <f t="shared" si="168"/>
        <v>0</v>
      </c>
      <c r="BM162" s="106">
        <f t="shared" si="169"/>
        <v>0</v>
      </c>
      <c r="BN162" s="106">
        <f t="shared" si="170"/>
        <v>0</v>
      </c>
      <c r="BO162" s="106">
        <f t="shared" si="171"/>
        <v>0</v>
      </c>
      <c r="BP162" s="112">
        <f t="shared" si="172"/>
        <v>0</v>
      </c>
      <c r="BQ162" s="113">
        <f t="shared" si="173"/>
        <v>0</v>
      </c>
      <c r="BR162" s="112">
        <f t="shared" si="174"/>
        <v>0</v>
      </c>
      <c r="BS162" s="210">
        <f t="shared" si="175"/>
        <v>0</v>
      </c>
      <c r="BT162" s="212">
        <f t="shared" si="176"/>
        <v>0</v>
      </c>
      <c r="BU162" s="242">
        <f t="shared" si="177"/>
        <v>0</v>
      </c>
      <c r="BV162" s="103">
        <f t="shared" si="178"/>
        <v>0</v>
      </c>
      <c r="BW162" s="120" t="str">
        <f t="shared" ref="BW162:BW193" si="179">IF(BV162=0,"POSTPONED","-")</f>
        <v>POSTPONED</v>
      </c>
      <c r="BX162" s="118"/>
    </row>
    <row r="163" spans="1:76" ht="30" customHeight="1" x14ac:dyDescent="0.25">
      <c r="A163" s="121" t="s">
        <v>335</v>
      </c>
      <c r="B163" s="122" t="s">
        <v>336</v>
      </c>
      <c r="C163" s="101" t="s">
        <v>182</v>
      </c>
      <c r="D163" s="209" t="s">
        <v>90</v>
      </c>
      <c r="E163" s="103">
        <f t="shared" si="144"/>
        <v>0</v>
      </c>
      <c r="F163" s="132"/>
      <c r="G163" s="105" t="s">
        <v>73</v>
      </c>
      <c r="H163" s="106" t="s">
        <v>73</v>
      </c>
      <c r="I163" s="106" t="s">
        <v>73</v>
      </c>
      <c r="J163" s="107" t="s">
        <v>82</v>
      </c>
      <c r="K163" s="107"/>
      <c r="L163" s="108">
        <v>3</v>
      </c>
      <c r="M163" s="108"/>
      <c r="N163" s="109" t="s">
        <v>83</v>
      </c>
      <c r="O163" s="109"/>
      <c r="P163" s="106"/>
      <c r="Q163" s="110"/>
      <c r="R163" s="111">
        <f t="shared" si="145"/>
        <v>1</v>
      </c>
      <c r="S163" s="106">
        <f t="shared" si="146"/>
        <v>1</v>
      </c>
      <c r="T163" s="106">
        <f t="shared" si="147"/>
        <v>1</v>
      </c>
      <c r="U163" s="112">
        <f t="shared" si="148"/>
        <v>0</v>
      </c>
      <c r="V163" s="113">
        <f t="shared" si="149"/>
        <v>0</v>
      </c>
      <c r="W163" s="112">
        <f t="shared" si="150"/>
        <v>0</v>
      </c>
      <c r="X163" s="113">
        <f t="shared" si="151"/>
        <v>0</v>
      </c>
      <c r="Y163" s="112">
        <f t="shared" si="152"/>
        <v>2</v>
      </c>
      <c r="Z163" s="210">
        <f t="shared" si="153"/>
        <v>1.1200000000000001</v>
      </c>
      <c r="AA163" s="103">
        <f t="shared" si="154"/>
        <v>1.1200000000000001</v>
      </c>
      <c r="AB163" s="115" t="str">
        <f t="shared" si="155"/>
        <v>-</v>
      </c>
      <c r="AC163" s="105"/>
      <c r="AD163" s="106"/>
      <c r="AE163" s="110"/>
      <c r="AF163" s="105"/>
      <c r="AG163" s="110"/>
      <c r="AH163" s="105"/>
      <c r="AI163" s="110"/>
      <c r="AJ163" s="211"/>
      <c r="AK163" s="111">
        <f t="shared" si="156"/>
        <v>0</v>
      </c>
      <c r="AL163" s="106">
        <f t="shared" si="157"/>
        <v>0</v>
      </c>
      <c r="AM163" s="112">
        <f t="shared" si="158"/>
        <v>0</v>
      </c>
      <c r="AN163" s="113">
        <f t="shared" si="159"/>
        <v>0</v>
      </c>
      <c r="AO163" s="112">
        <f t="shared" si="160"/>
        <v>0</v>
      </c>
      <c r="AP163" s="113">
        <f t="shared" si="161"/>
        <v>0</v>
      </c>
      <c r="AQ163" s="112">
        <f t="shared" si="162"/>
        <v>0</v>
      </c>
      <c r="AR163" s="114">
        <f t="shared" si="163"/>
        <v>0</v>
      </c>
      <c r="AS163" s="103">
        <f t="shared" si="164"/>
        <v>0</v>
      </c>
      <c r="AT163" s="115" t="str">
        <f t="shared" si="165"/>
        <v>EXLUDE</v>
      </c>
      <c r="AU163" s="95">
        <f t="shared" si="166"/>
        <v>0</v>
      </c>
      <c r="AV163" s="105"/>
      <c r="AW163" s="106"/>
      <c r="AX163" s="106"/>
      <c r="AY163" s="106"/>
      <c r="AZ163" s="106"/>
      <c r="BA163" s="110"/>
      <c r="BB163" s="105"/>
      <c r="BC163" s="110"/>
      <c r="BD163" s="105"/>
      <c r="BE163" s="110"/>
      <c r="BF163" s="105"/>
      <c r="BG163" s="106"/>
      <c r="BH163" s="106"/>
      <c r="BI163" s="106"/>
      <c r="BJ163" s="104"/>
      <c r="BK163" s="111">
        <f t="shared" si="167"/>
        <v>0</v>
      </c>
      <c r="BL163" s="106">
        <f t="shared" si="168"/>
        <v>0</v>
      </c>
      <c r="BM163" s="106">
        <f t="shared" si="169"/>
        <v>0</v>
      </c>
      <c r="BN163" s="106">
        <f t="shared" si="170"/>
        <v>0</v>
      </c>
      <c r="BO163" s="106">
        <f t="shared" si="171"/>
        <v>0</v>
      </c>
      <c r="BP163" s="112">
        <f t="shared" si="172"/>
        <v>0</v>
      </c>
      <c r="BQ163" s="113">
        <f t="shared" si="173"/>
        <v>0</v>
      </c>
      <c r="BR163" s="112">
        <f t="shared" si="174"/>
        <v>0</v>
      </c>
      <c r="BS163" s="210">
        <f t="shared" si="175"/>
        <v>0</v>
      </c>
      <c r="BT163" s="212">
        <f t="shared" si="176"/>
        <v>0</v>
      </c>
      <c r="BU163" s="242">
        <f t="shared" si="177"/>
        <v>0</v>
      </c>
      <c r="BV163" s="103">
        <f t="shared" si="178"/>
        <v>0</v>
      </c>
      <c r="BW163" s="120" t="str">
        <f t="shared" si="179"/>
        <v>POSTPONED</v>
      </c>
      <c r="BX163" s="118"/>
    </row>
    <row r="164" spans="1:76" s="130" customFormat="1" ht="30" customHeight="1" x14ac:dyDescent="0.25">
      <c r="A164" s="121" t="s">
        <v>189</v>
      </c>
      <c r="B164" s="122" t="s">
        <v>337</v>
      </c>
      <c r="C164" s="218"/>
      <c r="D164" s="209" t="s">
        <v>90</v>
      </c>
      <c r="E164" s="103">
        <f t="shared" si="144"/>
        <v>0</v>
      </c>
      <c r="F164" s="249"/>
      <c r="G164" s="105" t="s">
        <v>73</v>
      </c>
      <c r="H164" s="106" t="s">
        <v>91</v>
      </c>
      <c r="I164" s="106" t="s">
        <v>73</v>
      </c>
      <c r="J164" s="107" t="s">
        <v>82</v>
      </c>
      <c r="K164" s="107"/>
      <c r="L164" s="108">
        <v>4</v>
      </c>
      <c r="M164" s="108"/>
      <c r="N164" s="109" t="s">
        <v>99</v>
      </c>
      <c r="O164" s="109"/>
      <c r="P164" s="106"/>
      <c r="Q164" s="110"/>
      <c r="R164" s="111">
        <f t="shared" si="145"/>
        <v>1</v>
      </c>
      <c r="S164" s="106">
        <f t="shared" si="146"/>
        <v>1</v>
      </c>
      <c r="T164" s="106">
        <f t="shared" si="147"/>
        <v>1</v>
      </c>
      <c r="U164" s="112">
        <f t="shared" si="148"/>
        <v>0</v>
      </c>
      <c r="V164" s="113">
        <f t="shared" si="149"/>
        <v>0</v>
      </c>
      <c r="W164" s="112">
        <f t="shared" si="150"/>
        <v>1</v>
      </c>
      <c r="X164" s="113">
        <f t="shared" si="151"/>
        <v>0.81</v>
      </c>
      <c r="Y164" s="112">
        <f t="shared" si="152"/>
        <v>0</v>
      </c>
      <c r="Z164" s="210">
        <f t="shared" si="153"/>
        <v>0</v>
      </c>
      <c r="AA164" s="103">
        <f t="shared" si="154"/>
        <v>0.81</v>
      </c>
      <c r="AB164" s="115" t="str">
        <f t="shared" si="155"/>
        <v>NO PROVIDER</v>
      </c>
      <c r="AC164" s="105"/>
      <c r="AD164" s="106"/>
      <c r="AE164" s="110"/>
      <c r="AF164" s="105"/>
      <c r="AG164" s="110"/>
      <c r="AH164" s="105"/>
      <c r="AI164" s="110"/>
      <c r="AJ164" s="211"/>
      <c r="AK164" s="111">
        <f t="shared" si="156"/>
        <v>0</v>
      </c>
      <c r="AL164" s="106">
        <f t="shared" si="157"/>
        <v>0</v>
      </c>
      <c r="AM164" s="112">
        <f t="shared" si="158"/>
        <v>0</v>
      </c>
      <c r="AN164" s="113">
        <f t="shared" si="159"/>
        <v>0</v>
      </c>
      <c r="AO164" s="112">
        <f t="shared" si="160"/>
        <v>0</v>
      </c>
      <c r="AP164" s="113">
        <f t="shared" si="161"/>
        <v>0</v>
      </c>
      <c r="AQ164" s="112">
        <f t="shared" si="162"/>
        <v>0</v>
      </c>
      <c r="AR164" s="114">
        <f t="shared" si="163"/>
        <v>0</v>
      </c>
      <c r="AS164" s="103">
        <f t="shared" si="164"/>
        <v>0</v>
      </c>
      <c r="AT164" s="115" t="str">
        <f t="shared" si="165"/>
        <v>EXLUDE</v>
      </c>
      <c r="AU164" s="95">
        <f t="shared" si="166"/>
        <v>0</v>
      </c>
      <c r="AV164" s="105"/>
      <c r="AW164" s="106"/>
      <c r="AX164" s="106"/>
      <c r="AY164" s="106"/>
      <c r="AZ164" s="106"/>
      <c r="BA164" s="110"/>
      <c r="BB164" s="105"/>
      <c r="BC164" s="110"/>
      <c r="BD164" s="105"/>
      <c r="BE164" s="110"/>
      <c r="BF164" s="105"/>
      <c r="BG164" s="106"/>
      <c r="BH164" s="106"/>
      <c r="BI164" s="106"/>
      <c r="BJ164" s="104"/>
      <c r="BK164" s="111">
        <f t="shared" si="167"/>
        <v>0</v>
      </c>
      <c r="BL164" s="106">
        <f t="shared" si="168"/>
        <v>0</v>
      </c>
      <c r="BM164" s="106">
        <f t="shared" si="169"/>
        <v>0</v>
      </c>
      <c r="BN164" s="106">
        <f t="shared" si="170"/>
        <v>0</v>
      </c>
      <c r="BO164" s="106">
        <f t="shared" si="171"/>
        <v>0</v>
      </c>
      <c r="BP164" s="112">
        <f t="shared" si="172"/>
        <v>0</v>
      </c>
      <c r="BQ164" s="113">
        <f t="shared" si="173"/>
        <v>0</v>
      </c>
      <c r="BR164" s="112">
        <f t="shared" si="174"/>
        <v>0</v>
      </c>
      <c r="BS164" s="210">
        <f t="shared" si="175"/>
        <v>0</v>
      </c>
      <c r="BT164" s="212">
        <f t="shared" si="176"/>
        <v>0</v>
      </c>
      <c r="BU164" s="242">
        <f t="shared" si="177"/>
        <v>0</v>
      </c>
      <c r="BV164" s="103">
        <f t="shared" si="178"/>
        <v>0</v>
      </c>
      <c r="BW164" s="120" t="str">
        <f t="shared" si="179"/>
        <v>POSTPONED</v>
      </c>
      <c r="BX164" s="118"/>
    </row>
    <row r="165" spans="1:76" ht="30" customHeight="1" x14ac:dyDescent="0.25">
      <c r="A165" s="99" t="s">
        <v>327</v>
      </c>
      <c r="B165" s="100" t="s">
        <v>338</v>
      </c>
      <c r="C165" s="218"/>
      <c r="D165" s="209" t="s">
        <v>90</v>
      </c>
      <c r="E165" s="103">
        <f t="shared" si="144"/>
        <v>0</v>
      </c>
      <c r="F165" s="132"/>
      <c r="G165" s="105" t="s">
        <v>73</v>
      </c>
      <c r="H165" s="106" t="s">
        <v>91</v>
      </c>
      <c r="I165" s="106" t="s">
        <v>73</v>
      </c>
      <c r="J165" s="107" t="s">
        <v>82</v>
      </c>
      <c r="K165" s="107"/>
      <c r="L165" s="108">
        <v>4</v>
      </c>
      <c r="M165" s="108"/>
      <c r="N165" s="109" t="s">
        <v>92</v>
      </c>
      <c r="O165" s="109"/>
      <c r="P165" s="106"/>
      <c r="Q165" s="110"/>
      <c r="R165" s="111">
        <f t="shared" si="145"/>
        <v>1</v>
      </c>
      <c r="S165" s="106">
        <f t="shared" si="146"/>
        <v>1</v>
      </c>
      <c r="T165" s="106">
        <f t="shared" si="147"/>
        <v>1</v>
      </c>
      <c r="U165" s="112">
        <f t="shared" si="148"/>
        <v>0</v>
      </c>
      <c r="V165" s="113">
        <f t="shared" si="149"/>
        <v>0</v>
      </c>
      <c r="W165" s="112">
        <f t="shared" si="150"/>
        <v>1</v>
      </c>
      <c r="X165" s="113">
        <f t="shared" si="151"/>
        <v>0.81</v>
      </c>
      <c r="Y165" s="112">
        <f t="shared" si="152"/>
        <v>0</v>
      </c>
      <c r="Z165" s="210">
        <f t="shared" si="153"/>
        <v>0</v>
      </c>
      <c r="AA165" s="103">
        <f t="shared" si="154"/>
        <v>0.81</v>
      </c>
      <c r="AB165" s="115" t="str">
        <f t="shared" si="155"/>
        <v>NO PROVIDER</v>
      </c>
      <c r="AC165" s="105"/>
      <c r="AD165" s="106"/>
      <c r="AE165" s="110"/>
      <c r="AF165" s="105"/>
      <c r="AG165" s="110"/>
      <c r="AH165" s="105"/>
      <c r="AI165" s="110"/>
      <c r="AJ165" s="211"/>
      <c r="AK165" s="111">
        <f t="shared" si="156"/>
        <v>0</v>
      </c>
      <c r="AL165" s="106">
        <f t="shared" si="157"/>
        <v>0</v>
      </c>
      <c r="AM165" s="112">
        <f t="shared" si="158"/>
        <v>0</v>
      </c>
      <c r="AN165" s="113">
        <f t="shared" si="159"/>
        <v>0</v>
      </c>
      <c r="AO165" s="112">
        <f t="shared" si="160"/>
        <v>0</v>
      </c>
      <c r="AP165" s="113">
        <f t="shared" si="161"/>
        <v>0</v>
      </c>
      <c r="AQ165" s="112">
        <f t="shared" si="162"/>
        <v>0</v>
      </c>
      <c r="AR165" s="114">
        <f t="shared" si="163"/>
        <v>0</v>
      </c>
      <c r="AS165" s="103">
        <f t="shared" si="164"/>
        <v>0</v>
      </c>
      <c r="AT165" s="115" t="str">
        <f t="shared" si="165"/>
        <v>EXLUDE</v>
      </c>
      <c r="AU165" s="95">
        <f t="shared" si="166"/>
        <v>0</v>
      </c>
      <c r="AV165" s="105"/>
      <c r="AW165" s="106"/>
      <c r="AX165" s="106"/>
      <c r="AY165" s="106"/>
      <c r="AZ165" s="106"/>
      <c r="BA165" s="110"/>
      <c r="BB165" s="105"/>
      <c r="BC165" s="110"/>
      <c r="BD165" s="105"/>
      <c r="BE165" s="110"/>
      <c r="BF165" s="105"/>
      <c r="BG165" s="106"/>
      <c r="BH165" s="106"/>
      <c r="BI165" s="106"/>
      <c r="BJ165" s="104"/>
      <c r="BK165" s="111">
        <f t="shared" si="167"/>
        <v>0</v>
      </c>
      <c r="BL165" s="106">
        <f t="shared" si="168"/>
        <v>0</v>
      </c>
      <c r="BM165" s="106">
        <f t="shared" si="169"/>
        <v>0</v>
      </c>
      <c r="BN165" s="106">
        <f t="shared" si="170"/>
        <v>0</v>
      </c>
      <c r="BO165" s="106">
        <f t="shared" si="171"/>
        <v>0</v>
      </c>
      <c r="BP165" s="112">
        <f t="shared" si="172"/>
        <v>0</v>
      </c>
      <c r="BQ165" s="113">
        <f t="shared" si="173"/>
        <v>0</v>
      </c>
      <c r="BR165" s="112">
        <f t="shared" si="174"/>
        <v>0</v>
      </c>
      <c r="BS165" s="210">
        <f t="shared" si="175"/>
        <v>0</v>
      </c>
      <c r="BT165" s="212">
        <f t="shared" si="176"/>
        <v>0</v>
      </c>
      <c r="BU165" s="242">
        <f t="shared" si="177"/>
        <v>0</v>
      </c>
      <c r="BV165" s="103">
        <f t="shared" si="178"/>
        <v>0</v>
      </c>
      <c r="BW165" s="120" t="str">
        <f t="shared" si="179"/>
        <v>POSTPONED</v>
      </c>
      <c r="BX165" s="118"/>
    </row>
    <row r="166" spans="1:76" ht="30" customHeight="1" x14ac:dyDescent="0.25">
      <c r="A166" s="99" t="s">
        <v>278</v>
      </c>
      <c r="B166" s="100" t="s">
        <v>339</v>
      </c>
      <c r="C166" s="218"/>
      <c r="D166" s="209" t="s">
        <v>90</v>
      </c>
      <c r="E166" s="103">
        <f t="shared" si="144"/>
        <v>0</v>
      </c>
      <c r="F166" s="132"/>
      <c r="G166" s="105" t="s">
        <v>73</v>
      </c>
      <c r="H166" s="106" t="s">
        <v>91</v>
      </c>
      <c r="I166" s="106" t="s">
        <v>73</v>
      </c>
      <c r="J166" s="107" t="s">
        <v>82</v>
      </c>
      <c r="K166" s="107"/>
      <c r="L166" s="108">
        <v>7</v>
      </c>
      <c r="M166" s="108"/>
      <c r="N166" s="109" t="s">
        <v>99</v>
      </c>
      <c r="O166" s="109"/>
      <c r="P166" s="106"/>
      <c r="Q166" s="110"/>
      <c r="R166" s="111">
        <f t="shared" si="145"/>
        <v>1</v>
      </c>
      <c r="S166" s="106">
        <f t="shared" si="146"/>
        <v>1</v>
      </c>
      <c r="T166" s="106">
        <f t="shared" si="147"/>
        <v>1</v>
      </c>
      <c r="U166" s="112">
        <f t="shared" si="148"/>
        <v>0</v>
      </c>
      <c r="V166" s="113">
        <f t="shared" si="149"/>
        <v>0</v>
      </c>
      <c r="W166" s="112">
        <f t="shared" si="150"/>
        <v>1</v>
      </c>
      <c r="X166" s="113">
        <f t="shared" si="151"/>
        <v>0.81</v>
      </c>
      <c r="Y166" s="112">
        <f t="shared" si="152"/>
        <v>0</v>
      </c>
      <c r="Z166" s="210">
        <f t="shared" si="153"/>
        <v>0</v>
      </c>
      <c r="AA166" s="103">
        <f t="shared" si="154"/>
        <v>0.81</v>
      </c>
      <c r="AB166" s="115" t="str">
        <f t="shared" si="155"/>
        <v>NO PROVIDER</v>
      </c>
      <c r="AC166" s="105"/>
      <c r="AD166" s="106"/>
      <c r="AE166" s="110"/>
      <c r="AF166" s="105"/>
      <c r="AG166" s="110"/>
      <c r="AH166" s="105"/>
      <c r="AI166" s="110"/>
      <c r="AJ166" s="211"/>
      <c r="AK166" s="111">
        <f t="shared" si="156"/>
        <v>0</v>
      </c>
      <c r="AL166" s="106">
        <f t="shared" si="157"/>
        <v>0</v>
      </c>
      <c r="AM166" s="112">
        <f t="shared" si="158"/>
        <v>0</v>
      </c>
      <c r="AN166" s="113">
        <f t="shared" si="159"/>
        <v>0</v>
      </c>
      <c r="AO166" s="112">
        <f t="shared" si="160"/>
        <v>0</v>
      </c>
      <c r="AP166" s="113">
        <f t="shared" si="161"/>
        <v>0</v>
      </c>
      <c r="AQ166" s="112">
        <f t="shared" si="162"/>
        <v>0</v>
      </c>
      <c r="AR166" s="114">
        <f t="shared" si="163"/>
        <v>0</v>
      </c>
      <c r="AS166" s="103">
        <f t="shared" si="164"/>
        <v>0</v>
      </c>
      <c r="AT166" s="115" t="str">
        <f t="shared" si="165"/>
        <v>EXLUDE</v>
      </c>
      <c r="AU166" s="95">
        <f t="shared" si="166"/>
        <v>0</v>
      </c>
      <c r="AV166" s="105"/>
      <c r="AW166" s="106"/>
      <c r="AX166" s="106"/>
      <c r="AY166" s="106"/>
      <c r="AZ166" s="106"/>
      <c r="BA166" s="110"/>
      <c r="BB166" s="105"/>
      <c r="BC166" s="110"/>
      <c r="BD166" s="105"/>
      <c r="BE166" s="110"/>
      <c r="BF166" s="105"/>
      <c r="BG166" s="106"/>
      <c r="BH166" s="106"/>
      <c r="BI166" s="106"/>
      <c r="BJ166" s="104"/>
      <c r="BK166" s="111">
        <f t="shared" si="167"/>
        <v>0</v>
      </c>
      <c r="BL166" s="106">
        <f t="shared" si="168"/>
        <v>0</v>
      </c>
      <c r="BM166" s="106">
        <f t="shared" si="169"/>
        <v>0</v>
      </c>
      <c r="BN166" s="106">
        <f t="shared" si="170"/>
        <v>0</v>
      </c>
      <c r="BO166" s="106">
        <f t="shared" si="171"/>
        <v>0</v>
      </c>
      <c r="BP166" s="112">
        <f t="shared" si="172"/>
        <v>0</v>
      </c>
      <c r="BQ166" s="113">
        <f t="shared" si="173"/>
        <v>0</v>
      </c>
      <c r="BR166" s="112">
        <f t="shared" si="174"/>
        <v>0</v>
      </c>
      <c r="BS166" s="210">
        <f t="shared" si="175"/>
        <v>0</v>
      </c>
      <c r="BT166" s="212">
        <f t="shared" si="176"/>
        <v>0</v>
      </c>
      <c r="BU166" s="242">
        <f t="shared" si="177"/>
        <v>0</v>
      </c>
      <c r="BV166" s="103">
        <f t="shared" si="178"/>
        <v>0</v>
      </c>
      <c r="BW166" s="120" t="str">
        <f t="shared" si="179"/>
        <v>POSTPONED</v>
      </c>
      <c r="BX166" s="118"/>
    </row>
    <row r="167" spans="1:76" ht="30" customHeight="1" x14ac:dyDescent="0.25">
      <c r="A167" s="99" t="s">
        <v>278</v>
      </c>
      <c r="B167" s="100" t="s">
        <v>340</v>
      </c>
      <c r="C167" s="218"/>
      <c r="D167" s="209" t="s">
        <v>90</v>
      </c>
      <c r="E167" s="103">
        <f t="shared" si="144"/>
        <v>0</v>
      </c>
      <c r="F167" s="132"/>
      <c r="G167" s="105" t="s">
        <v>73</v>
      </c>
      <c r="H167" s="106" t="s">
        <v>91</v>
      </c>
      <c r="I167" s="106" t="s">
        <v>73</v>
      </c>
      <c r="J167" s="107" t="s">
        <v>82</v>
      </c>
      <c r="K167" s="107"/>
      <c r="L167" s="108">
        <v>7</v>
      </c>
      <c r="M167" s="108"/>
      <c r="N167" s="109" t="s">
        <v>99</v>
      </c>
      <c r="O167" s="109"/>
      <c r="P167" s="106"/>
      <c r="Q167" s="110"/>
      <c r="R167" s="111">
        <f t="shared" si="145"/>
        <v>1</v>
      </c>
      <c r="S167" s="106">
        <f t="shared" si="146"/>
        <v>1</v>
      </c>
      <c r="T167" s="106">
        <f t="shared" si="147"/>
        <v>1</v>
      </c>
      <c r="U167" s="112">
        <f t="shared" si="148"/>
        <v>0</v>
      </c>
      <c r="V167" s="113">
        <f t="shared" si="149"/>
        <v>0</v>
      </c>
      <c r="W167" s="112">
        <f t="shared" si="150"/>
        <v>1</v>
      </c>
      <c r="X167" s="113">
        <f t="shared" si="151"/>
        <v>0.81</v>
      </c>
      <c r="Y167" s="112">
        <f t="shared" si="152"/>
        <v>0</v>
      </c>
      <c r="Z167" s="210">
        <f t="shared" si="153"/>
        <v>0</v>
      </c>
      <c r="AA167" s="103">
        <f t="shared" si="154"/>
        <v>0.81</v>
      </c>
      <c r="AB167" s="115" t="str">
        <f t="shared" si="155"/>
        <v>NO PROVIDER</v>
      </c>
      <c r="AC167" s="105"/>
      <c r="AD167" s="106"/>
      <c r="AE167" s="110"/>
      <c r="AF167" s="105"/>
      <c r="AG167" s="110"/>
      <c r="AH167" s="105"/>
      <c r="AI167" s="110"/>
      <c r="AJ167" s="211"/>
      <c r="AK167" s="111">
        <f t="shared" si="156"/>
        <v>0</v>
      </c>
      <c r="AL167" s="106">
        <f t="shared" si="157"/>
        <v>0</v>
      </c>
      <c r="AM167" s="112">
        <f t="shared" si="158"/>
        <v>0</v>
      </c>
      <c r="AN167" s="113">
        <f t="shared" si="159"/>
        <v>0</v>
      </c>
      <c r="AO167" s="112">
        <f t="shared" si="160"/>
        <v>0</v>
      </c>
      <c r="AP167" s="113">
        <f t="shared" si="161"/>
        <v>0</v>
      </c>
      <c r="AQ167" s="112">
        <f t="shared" si="162"/>
        <v>0</v>
      </c>
      <c r="AR167" s="114">
        <f t="shared" si="163"/>
        <v>0</v>
      </c>
      <c r="AS167" s="103">
        <f t="shared" si="164"/>
        <v>0</v>
      </c>
      <c r="AT167" s="115" t="str">
        <f t="shared" si="165"/>
        <v>EXLUDE</v>
      </c>
      <c r="AU167" s="95">
        <f t="shared" si="166"/>
        <v>0</v>
      </c>
      <c r="AV167" s="105"/>
      <c r="AW167" s="106"/>
      <c r="AX167" s="106"/>
      <c r="AY167" s="106"/>
      <c r="AZ167" s="106"/>
      <c r="BA167" s="110"/>
      <c r="BB167" s="105"/>
      <c r="BC167" s="110"/>
      <c r="BD167" s="105"/>
      <c r="BE167" s="110"/>
      <c r="BF167" s="105"/>
      <c r="BG167" s="106"/>
      <c r="BH167" s="106"/>
      <c r="BI167" s="106"/>
      <c r="BJ167" s="104"/>
      <c r="BK167" s="111">
        <f t="shared" si="167"/>
        <v>0</v>
      </c>
      <c r="BL167" s="106">
        <f t="shared" si="168"/>
        <v>0</v>
      </c>
      <c r="BM167" s="106">
        <f t="shared" si="169"/>
        <v>0</v>
      </c>
      <c r="BN167" s="106">
        <f t="shared" si="170"/>
        <v>0</v>
      </c>
      <c r="BO167" s="106">
        <f t="shared" si="171"/>
        <v>0</v>
      </c>
      <c r="BP167" s="112">
        <f t="shared" si="172"/>
        <v>0</v>
      </c>
      <c r="BQ167" s="113">
        <f t="shared" si="173"/>
        <v>0</v>
      </c>
      <c r="BR167" s="112">
        <f t="shared" si="174"/>
        <v>0</v>
      </c>
      <c r="BS167" s="210">
        <f t="shared" si="175"/>
        <v>0</v>
      </c>
      <c r="BT167" s="212">
        <f t="shared" si="176"/>
        <v>0</v>
      </c>
      <c r="BU167" s="242">
        <f t="shared" si="177"/>
        <v>0</v>
      </c>
      <c r="BV167" s="103">
        <f t="shared" si="178"/>
        <v>0</v>
      </c>
      <c r="BW167" s="120" t="str">
        <f t="shared" si="179"/>
        <v>POSTPONED</v>
      </c>
      <c r="BX167" s="118"/>
    </row>
    <row r="168" spans="1:76" ht="30" customHeight="1" x14ac:dyDescent="0.25">
      <c r="A168" s="99" t="s">
        <v>341</v>
      </c>
      <c r="B168" s="100" t="s">
        <v>342</v>
      </c>
      <c r="C168" s="208" t="s">
        <v>179</v>
      </c>
      <c r="D168" s="209" t="s">
        <v>90</v>
      </c>
      <c r="E168" s="103">
        <f t="shared" si="144"/>
        <v>0</v>
      </c>
      <c r="F168" s="132"/>
      <c r="G168" s="105" t="s">
        <v>73</v>
      </c>
      <c r="H168" s="106" t="s">
        <v>91</v>
      </c>
      <c r="I168" s="106" t="s">
        <v>73</v>
      </c>
      <c r="J168" s="107" t="s">
        <v>82</v>
      </c>
      <c r="K168" s="107"/>
      <c r="L168" s="108">
        <v>5</v>
      </c>
      <c r="M168" s="108"/>
      <c r="N168" s="109" t="s">
        <v>92</v>
      </c>
      <c r="O168" s="109"/>
      <c r="P168" s="106"/>
      <c r="Q168" s="110"/>
      <c r="R168" s="111">
        <f t="shared" si="145"/>
        <v>1</v>
      </c>
      <c r="S168" s="106">
        <f t="shared" si="146"/>
        <v>1</v>
      </c>
      <c r="T168" s="106">
        <f t="shared" si="147"/>
        <v>1</v>
      </c>
      <c r="U168" s="112">
        <f t="shared" si="148"/>
        <v>0</v>
      </c>
      <c r="V168" s="113">
        <f t="shared" si="149"/>
        <v>0</v>
      </c>
      <c r="W168" s="112">
        <f t="shared" si="150"/>
        <v>1</v>
      </c>
      <c r="X168" s="113">
        <f t="shared" si="151"/>
        <v>0.81</v>
      </c>
      <c r="Y168" s="112">
        <f t="shared" si="152"/>
        <v>0</v>
      </c>
      <c r="Z168" s="210">
        <f t="shared" si="153"/>
        <v>0</v>
      </c>
      <c r="AA168" s="103">
        <f t="shared" si="154"/>
        <v>0.81</v>
      </c>
      <c r="AB168" s="115" t="str">
        <f t="shared" si="155"/>
        <v>NO PROVIDER</v>
      </c>
      <c r="AC168" s="105"/>
      <c r="AD168" s="106"/>
      <c r="AE168" s="110"/>
      <c r="AF168" s="105"/>
      <c r="AG168" s="110"/>
      <c r="AH168" s="105"/>
      <c r="AI168" s="110"/>
      <c r="AJ168" s="211"/>
      <c r="AK168" s="111">
        <f t="shared" si="156"/>
        <v>0</v>
      </c>
      <c r="AL168" s="106">
        <f t="shared" si="157"/>
        <v>0</v>
      </c>
      <c r="AM168" s="112">
        <f t="shared" si="158"/>
        <v>0</v>
      </c>
      <c r="AN168" s="113">
        <f t="shared" si="159"/>
        <v>0</v>
      </c>
      <c r="AO168" s="112">
        <f t="shared" si="160"/>
        <v>0</v>
      </c>
      <c r="AP168" s="113">
        <f t="shared" si="161"/>
        <v>0</v>
      </c>
      <c r="AQ168" s="112">
        <f t="shared" si="162"/>
        <v>0</v>
      </c>
      <c r="AR168" s="114">
        <f t="shared" si="163"/>
        <v>0</v>
      </c>
      <c r="AS168" s="103">
        <f t="shared" si="164"/>
        <v>0</v>
      </c>
      <c r="AT168" s="115" t="str">
        <f t="shared" si="165"/>
        <v>EXLUDE</v>
      </c>
      <c r="AU168" s="95">
        <f t="shared" si="166"/>
        <v>0</v>
      </c>
      <c r="AV168" s="105"/>
      <c r="AW168" s="106"/>
      <c r="AX168" s="106"/>
      <c r="AY168" s="106"/>
      <c r="AZ168" s="106"/>
      <c r="BA168" s="110"/>
      <c r="BB168" s="105"/>
      <c r="BC168" s="110"/>
      <c r="BD168" s="105"/>
      <c r="BE168" s="110"/>
      <c r="BF168" s="105"/>
      <c r="BG168" s="106"/>
      <c r="BH168" s="106"/>
      <c r="BI168" s="106"/>
      <c r="BJ168" s="104"/>
      <c r="BK168" s="111">
        <f t="shared" si="167"/>
        <v>0</v>
      </c>
      <c r="BL168" s="106">
        <f t="shared" si="168"/>
        <v>0</v>
      </c>
      <c r="BM168" s="106">
        <f t="shared" si="169"/>
        <v>0</v>
      </c>
      <c r="BN168" s="106">
        <f t="shared" si="170"/>
        <v>0</v>
      </c>
      <c r="BO168" s="106">
        <f t="shared" si="171"/>
        <v>0</v>
      </c>
      <c r="BP168" s="112">
        <f t="shared" si="172"/>
        <v>0</v>
      </c>
      <c r="BQ168" s="113">
        <f t="shared" si="173"/>
        <v>0</v>
      </c>
      <c r="BR168" s="112">
        <f t="shared" si="174"/>
        <v>0</v>
      </c>
      <c r="BS168" s="210">
        <f t="shared" si="175"/>
        <v>0</v>
      </c>
      <c r="BT168" s="212">
        <f t="shared" si="176"/>
        <v>0</v>
      </c>
      <c r="BU168" s="242">
        <f t="shared" si="177"/>
        <v>0</v>
      </c>
      <c r="BV168" s="103">
        <f t="shared" si="178"/>
        <v>0</v>
      </c>
      <c r="BW168" s="120" t="str">
        <f t="shared" si="179"/>
        <v>POSTPONED</v>
      </c>
      <c r="BX168" s="118"/>
    </row>
    <row r="169" spans="1:76" ht="30" customHeight="1" x14ac:dyDescent="0.25">
      <c r="A169" s="99" t="s">
        <v>343</v>
      </c>
      <c r="B169" s="100" t="s">
        <v>344</v>
      </c>
      <c r="C169" s="256" t="s">
        <v>345</v>
      </c>
      <c r="D169" s="257" t="s">
        <v>90</v>
      </c>
      <c r="E169" s="103">
        <f t="shared" si="144"/>
        <v>0</v>
      </c>
      <c r="F169" s="132"/>
      <c r="G169" s="105" t="s">
        <v>73</v>
      </c>
      <c r="H169" s="106" t="s">
        <v>91</v>
      </c>
      <c r="I169" s="106" t="s">
        <v>73</v>
      </c>
      <c r="J169" s="107" t="s">
        <v>82</v>
      </c>
      <c r="K169" s="107"/>
      <c r="L169" s="108">
        <v>4</v>
      </c>
      <c r="M169" s="108"/>
      <c r="N169" s="109" t="s">
        <v>99</v>
      </c>
      <c r="O169" s="109"/>
      <c r="P169" s="106"/>
      <c r="Q169" s="110"/>
      <c r="R169" s="111">
        <f t="shared" si="145"/>
        <v>1</v>
      </c>
      <c r="S169" s="106">
        <f t="shared" si="146"/>
        <v>1</v>
      </c>
      <c r="T169" s="106">
        <f t="shared" si="147"/>
        <v>1</v>
      </c>
      <c r="U169" s="112">
        <f t="shared" si="148"/>
        <v>0</v>
      </c>
      <c r="V169" s="113">
        <f t="shared" si="149"/>
        <v>0</v>
      </c>
      <c r="W169" s="112">
        <f t="shared" si="150"/>
        <v>1</v>
      </c>
      <c r="X169" s="113">
        <f t="shared" si="151"/>
        <v>0.81</v>
      </c>
      <c r="Y169" s="112">
        <f t="shared" si="152"/>
        <v>0</v>
      </c>
      <c r="Z169" s="210">
        <f t="shared" si="153"/>
        <v>0</v>
      </c>
      <c r="AA169" s="103">
        <f t="shared" si="154"/>
        <v>0.81</v>
      </c>
      <c r="AB169" s="115" t="str">
        <f t="shared" si="155"/>
        <v>NO PROVIDER</v>
      </c>
      <c r="AC169" s="105"/>
      <c r="AD169" s="106"/>
      <c r="AE169" s="110"/>
      <c r="AF169" s="105"/>
      <c r="AG169" s="110"/>
      <c r="AH169" s="105"/>
      <c r="AI169" s="110"/>
      <c r="AJ169" s="211"/>
      <c r="AK169" s="111">
        <f t="shared" si="156"/>
        <v>0</v>
      </c>
      <c r="AL169" s="106">
        <f t="shared" si="157"/>
        <v>0</v>
      </c>
      <c r="AM169" s="112">
        <f t="shared" si="158"/>
        <v>0</v>
      </c>
      <c r="AN169" s="113">
        <f t="shared" si="159"/>
        <v>0</v>
      </c>
      <c r="AO169" s="112">
        <f t="shared" si="160"/>
        <v>0</v>
      </c>
      <c r="AP169" s="113">
        <f t="shared" si="161"/>
        <v>0</v>
      </c>
      <c r="AQ169" s="112">
        <f t="shared" si="162"/>
        <v>0</v>
      </c>
      <c r="AR169" s="114">
        <f t="shared" si="163"/>
        <v>0</v>
      </c>
      <c r="AS169" s="103">
        <f t="shared" si="164"/>
        <v>0</v>
      </c>
      <c r="AT169" s="115" t="str">
        <f t="shared" si="165"/>
        <v>EXLUDE</v>
      </c>
      <c r="AU169" s="95">
        <f t="shared" si="166"/>
        <v>0</v>
      </c>
      <c r="AV169" s="105"/>
      <c r="AW169" s="106"/>
      <c r="AX169" s="106"/>
      <c r="AY169" s="106"/>
      <c r="AZ169" s="106"/>
      <c r="BA169" s="110"/>
      <c r="BB169" s="105"/>
      <c r="BC169" s="110"/>
      <c r="BD169" s="105"/>
      <c r="BE169" s="110"/>
      <c r="BF169" s="105"/>
      <c r="BG169" s="106"/>
      <c r="BH169" s="106"/>
      <c r="BI169" s="106"/>
      <c r="BJ169" s="104"/>
      <c r="BK169" s="111">
        <f t="shared" si="167"/>
        <v>0</v>
      </c>
      <c r="BL169" s="106">
        <f t="shared" si="168"/>
        <v>0</v>
      </c>
      <c r="BM169" s="106">
        <f t="shared" si="169"/>
        <v>0</v>
      </c>
      <c r="BN169" s="106">
        <f t="shared" si="170"/>
        <v>0</v>
      </c>
      <c r="BO169" s="106">
        <f t="shared" si="171"/>
        <v>0</v>
      </c>
      <c r="BP169" s="112">
        <f t="shared" si="172"/>
        <v>0</v>
      </c>
      <c r="BQ169" s="113">
        <f t="shared" si="173"/>
        <v>0</v>
      </c>
      <c r="BR169" s="112">
        <f t="shared" si="174"/>
        <v>0</v>
      </c>
      <c r="BS169" s="210">
        <f t="shared" si="175"/>
        <v>0</v>
      </c>
      <c r="BT169" s="212">
        <f t="shared" si="176"/>
        <v>0</v>
      </c>
      <c r="BU169" s="242">
        <f t="shared" si="177"/>
        <v>0</v>
      </c>
      <c r="BV169" s="103">
        <f t="shared" si="178"/>
        <v>0</v>
      </c>
      <c r="BW169" s="120" t="str">
        <f t="shared" si="179"/>
        <v>POSTPONED</v>
      </c>
      <c r="BX169" s="118"/>
    </row>
    <row r="170" spans="1:76" ht="30" customHeight="1" x14ac:dyDescent="0.25">
      <c r="A170" s="99" t="s">
        <v>343</v>
      </c>
      <c r="B170" s="100" t="s">
        <v>346</v>
      </c>
      <c r="C170" s="256" t="s">
        <v>347</v>
      </c>
      <c r="D170" s="257" t="s">
        <v>90</v>
      </c>
      <c r="E170" s="103">
        <f t="shared" si="144"/>
        <v>0</v>
      </c>
      <c r="F170" s="132"/>
      <c r="G170" s="105" t="s">
        <v>73</v>
      </c>
      <c r="H170" s="106" t="s">
        <v>91</v>
      </c>
      <c r="I170" s="106" t="s">
        <v>73</v>
      </c>
      <c r="J170" s="107" t="s">
        <v>82</v>
      </c>
      <c r="K170" s="107"/>
      <c r="L170" s="108">
        <v>4</v>
      </c>
      <c r="M170" s="108"/>
      <c r="N170" s="109" t="s">
        <v>99</v>
      </c>
      <c r="O170" s="109"/>
      <c r="P170" s="106"/>
      <c r="Q170" s="110"/>
      <c r="R170" s="111">
        <f t="shared" si="145"/>
        <v>1</v>
      </c>
      <c r="S170" s="106">
        <f t="shared" si="146"/>
        <v>1</v>
      </c>
      <c r="T170" s="106">
        <f t="shared" si="147"/>
        <v>1</v>
      </c>
      <c r="U170" s="112">
        <f t="shared" si="148"/>
        <v>0</v>
      </c>
      <c r="V170" s="113">
        <f t="shared" si="149"/>
        <v>0</v>
      </c>
      <c r="W170" s="112">
        <f t="shared" si="150"/>
        <v>1</v>
      </c>
      <c r="X170" s="113">
        <f t="shared" si="151"/>
        <v>0.81</v>
      </c>
      <c r="Y170" s="112">
        <f t="shared" si="152"/>
        <v>0</v>
      </c>
      <c r="Z170" s="210">
        <f t="shared" si="153"/>
        <v>0</v>
      </c>
      <c r="AA170" s="103">
        <f t="shared" si="154"/>
        <v>0.81</v>
      </c>
      <c r="AB170" s="115" t="str">
        <f t="shared" si="155"/>
        <v>NO PROVIDER</v>
      </c>
      <c r="AC170" s="105"/>
      <c r="AD170" s="106"/>
      <c r="AE170" s="110"/>
      <c r="AF170" s="105"/>
      <c r="AG170" s="110"/>
      <c r="AH170" s="105"/>
      <c r="AI170" s="110"/>
      <c r="AJ170" s="211"/>
      <c r="AK170" s="111">
        <f t="shared" si="156"/>
        <v>0</v>
      </c>
      <c r="AL170" s="106">
        <f t="shared" si="157"/>
        <v>0</v>
      </c>
      <c r="AM170" s="112">
        <f t="shared" si="158"/>
        <v>0</v>
      </c>
      <c r="AN170" s="113">
        <f t="shared" si="159"/>
        <v>0</v>
      </c>
      <c r="AO170" s="112">
        <f t="shared" si="160"/>
        <v>0</v>
      </c>
      <c r="AP170" s="113">
        <f t="shared" si="161"/>
        <v>0</v>
      </c>
      <c r="AQ170" s="112">
        <f t="shared" si="162"/>
        <v>0</v>
      </c>
      <c r="AR170" s="114">
        <f t="shared" si="163"/>
        <v>0</v>
      </c>
      <c r="AS170" s="103">
        <f t="shared" si="164"/>
        <v>0</v>
      </c>
      <c r="AT170" s="115" t="str">
        <f t="shared" si="165"/>
        <v>EXLUDE</v>
      </c>
      <c r="AU170" s="95">
        <f t="shared" si="166"/>
        <v>0</v>
      </c>
      <c r="AV170" s="105"/>
      <c r="AW170" s="106"/>
      <c r="AX170" s="106"/>
      <c r="AY170" s="106"/>
      <c r="AZ170" s="106"/>
      <c r="BA170" s="110"/>
      <c r="BB170" s="105"/>
      <c r="BC170" s="110"/>
      <c r="BD170" s="105"/>
      <c r="BE170" s="110"/>
      <c r="BF170" s="105"/>
      <c r="BG170" s="106"/>
      <c r="BH170" s="106"/>
      <c r="BI170" s="106"/>
      <c r="BJ170" s="104"/>
      <c r="BK170" s="111">
        <f t="shared" si="167"/>
        <v>0</v>
      </c>
      <c r="BL170" s="106">
        <f t="shared" si="168"/>
        <v>0</v>
      </c>
      <c r="BM170" s="106">
        <f t="shared" si="169"/>
        <v>0</v>
      </c>
      <c r="BN170" s="106">
        <f t="shared" si="170"/>
        <v>0</v>
      </c>
      <c r="BO170" s="106">
        <f t="shared" si="171"/>
        <v>0</v>
      </c>
      <c r="BP170" s="112">
        <f t="shared" si="172"/>
        <v>0</v>
      </c>
      <c r="BQ170" s="113">
        <f t="shared" si="173"/>
        <v>0</v>
      </c>
      <c r="BR170" s="112">
        <f t="shared" si="174"/>
        <v>0</v>
      </c>
      <c r="BS170" s="210">
        <f t="shared" si="175"/>
        <v>0</v>
      </c>
      <c r="BT170" s="212">
        <f t="shared" si="176"/>
        <v>0</v>
      </c>
      <c r="BU170" s="242">
        <f t="shared" si="177"/>
        <v>0</v>
      </c>
      <c r="BV170" s="103">
        <f t="shared" si="178"/>
        <v>0</v>
      </c>
      <c r="BW170" s="120" t="str">
        <f t="shared" si="179"/>
        <v>POSTPONED</v>
      </c>
      <c r="BX170" s="118"/>
    </row>
    <row r="171" spans="1:76" ht="30" customHeight="1" x14ac:dyDescent="0.25">
      <c r="A171" s="258" t="s">
        <v>348</v>
      </c>
      <c r="B171" s="259"/>
      <c r="C171" s="218"/>
      <c r="D171" s="209" t="s">
        <v>90</v>
      </c>
      <c r="E171" s="103">
        <f t="shared" si="144"/>
        <v>0</v>
      </c>
      <c r="F171" s="132"/>
      <c r="G171" s="105" t="s">
        <v>73</v>
      </c>
      <c r="H171" s="106" t="s">
        <v>91</v>
      </c>
      <c r="I171" s="106" t="s">
        <v>73</v>
      </c>
      <c r="J171" s="107" t="s">
        <v>82</v>
      </c>
      <c r="K171" s="107"/>
      <c r="L171" s="108">
        <v>4</v>
      </c>
      <c r="M171" s="108"/>
      <c r="N171" s="109" t="s">
        <v>92</v>
      </c>
      <c r="O171" s="109"/>
      <c r="P171" s="106"/>
      <c r="Q171" s="110"/>
      <c r="R171" s="111">
        <f t="shared" si="145"/>
        <v>1</v>
      </c>
      <c r="S171" s="106">
        <f t="shared" si="146"/>
        <v>1</v>
      </c>
      <c r="T171" s="106">
        <f t="shared" si="147"/>
        <v>1</v>
      </c>
      <c r="U171" s="112">
        <f t="shared" si="148"/>
        <v>0</v>
      </c>
      <c r="V171" s="113">
        <f t="shared" si="149"/>
        <v>0</v>
      </c>
      <c r="W171" s="112">
        <f t="shared" si="150"/>
        <v>1</v>
      </c>
      <c r="X171" s="113">
        <f t="shared" si="151"/>
        <v>0.81</v>
      </c>
      <c r="Y171" s="112">
        <f t="shared" si="152"/>
        <v>0</v>
      </c>
      <c r="Z171" s="210">
        <f t="shared" si="153"/>
        <v>0</v>
      </c>
      <c r="AA171" s="103">
        <f t="shared" si="154"/>
        <v>0.81</v>
      </c>
      <c r="AB171" s="115" t="str">
        <f t="shared" si="155"/>
        <v>NO PROVIDER</v>
      </c>
      <c r="AC171" s="105"/>
      <c r="AD171" s="106"/>
      <c r="AE171" s="110"/>
      <c r="AF171" s="105"/>
      <c r="AG171" s="110"/>
      <c r="AH171" s="105"/>
      <c r="AI171" s="110"/>
      <c r="AJ171" s="211"/>
      <c r="AK171" s="111">
        <f t="shared" si="156"/>
        <v>0</v>
      </c>
      <c r="AL171" s="106">
        <f t="shared" si="157"/>
        <v>0</v>
      </c>
      <c r="AM171" s="112">
        <f t="shared" si="158"/>
        <v>0</v>
      </c>
      <c r="AN171" s="113">
        <f t="shared" si="159"/>
        <v>0</v>
      </c>
      <c r="AO171" s="112">
        <f t="shared" si="160"/>
        <v>0</v>
      </c>
      <c r="AP171" s="113">
        <f t="shared" si="161"/>
        <v>0</v>
      </c>
      <c r="AQ171" s="112">
        <f t="shared" si="162"/>
        <v>0</v>
      </c>
      <c r="AR171" s="114">
        <f t="shared" si="163"/>
        <v>0</v>
      </c>
      <c r="AS171" s="103">
        <f t="shared" si="164"/>
        <v>0</v>
      </c>
      <c r="AT171" s="115" t="str">
        <f t="shared" si="165"/>
        <v>EXLUDE</v>
      </c>
      <c r="AU171" s="95">
        <f t="shared" si="166"/>
        <v>0</v>
      </c>
      <c r="AV171" s="105"/>
      <c r="AW171" s="106"/>
      <c r="AX171" s="106"/>
      <c r="AY171" s="106"/>
      <c r="AZ171" s="106"/>
      <c r="BA171" s="110"/>
      <c r="BB171" s="105"/>
      <c r="BC171" s="110"/>
      <c r="BD171" s="105"/>
      <c r="BE171" s="110"/>
      <c r="BF171" s="105"/>
      <c r="BG171" s="106"/>
      <c r="BH171" s="106"/>
      <c r="BI171" s="106"/>
      <c r="BJ171" s="104"/>
      <c r="BK171" s="111">
        <f t="shared" si="167"/>
        <v>0</v>
      </c>
      <c r="BL171" s="106">
        <f t="shared" si="168"/>
        <v>0</v>
      </c>
      <c r="BM171" s="106">
        <f t="shared" si="169"/>
        <v>0</v>
      </c>
      <c r="BN171" s="106">
        <f t="shared" si="170"/>
        <v>0</v>
      </c>
      <c r="BO171" s="106">
        <f t="shared" si="171"/>
        <v>0</v>
      </c>
      <c r="BP171" s="112">
        <f t="shared" si="172"/>
        <v>0</v>
      </c>
      <c r="BQ171" s="113">
        <f t="shared" si="173"/>
        <v>0</v>
      </c>
      <c r="BR171" s="112">
        <f t="shared" si="174"/>
        <v>0</v>
      </c>
      <c r="BS171" s="210">
        <f t="shared" si="175"/>
        <v>0</v>
      </c>
      <c r="BT171" s="212">
        <f t="shared" si="176"/>
        <v>0</v>
      </c>
      <c r="BU171" s="242">
        <f t="shared" si="177"/>
        <v>0</v>
      </c>
      <c r="BV171" s="103">
        <f t="shared" si="178"/>
        <v>0</v>
      </c>
      <c r="BW171" s="120" t="str">
        <f t="shared" si="179"/>
        <v>POSTPONED</v>
      </c>
      <c r="BX171" s="118"/>
    </row>
    <row r="172" spans="1:76" ht="30" customHeight="1" x14ac:dyDescent="0.25">
      <c r="A172" s="258" t="s">
        <v>349</v>
      </c>
      <c r="B172" s="259"/>
      <c r="C172" s="218"/>
      <c r="D172" s="209" t="s">
        <v>90</v>
      </c>
      <c r="E172" s="103">
        <f t="shared" si="144"/>
        <v>0</v>
      </c>
      <c r="F172" s="132"/>
      <c r="G172" s="105" t="s">
        <v>73</v>
      </c>
      <c r="H172" s="106" t="s">
        <v>91</v>
      </c>
      <c r="I172" s="106" t="s">
        <v>73</v>
      </c>
      <c r="J172" s="107" t="s">
        <v>82</v>
      </c>
      <c r="K172" s="107"/>
      <c r="L172" s="108">
        <v>4</v>
      </c>
      <c r="M172" s="108"/>
      <c r="N172" s="109" t="s">
        <v>92</v>
      </c>
      <c r="O172" s="109"/>
      <c r="P172" s="106"/>
      <c r="Q172" s="110"/>
      <c r="R172" s="111">
        <f t="shared" si="145"/>
        <v>1</v>
      </c>
      <c r="S172" s="106">
        <f t="shared" si="146"/>
        <v>1</v>
      </c>
      <c r="T172" s="106">
        <f t="shared" si="147"/>
        <v>1</v>
      </c>
      <c r="U172" s="112">
        <f t="shared" si="148"/>
        <v>0</v>
      </c>
      <c r="V172" s="113">
        <f t="shared" si="149"/>
        <v>0</v>
      </c>
      <c r="W172" s="112">
        <f t="shared" si="150"/>
        <v>1</v>
      </c>
      <c r="X172" s="113">
        <f t="shared" si="151"/>
        <v>0.81</v>
      </c>
      <c r="Y172" s="112">
        <f t="shared" si="152"/>
        <v>0</v>
      </c>
      <c r="Z172" s="210">
        <f t="shared" si="153"/>
        <v>0</v>
      </c>
      <c r="AA172" s="103">
        <f t="shared" si="154"/>
        <v>0.81</v>
      </c>
      <c r="AB172" s="115" t="str">
        <f t="shared" si="155"/>
        <v>NO PROVIDER</v>
      </c>
      <c r="AC172" s="105"/>
      <c r="AD172" s="106"/>
      <c r="AE172" s="110"/>
      <c r="AF172" s="105"/>
      <c r="AG172" s="110"/>
      <c r="AH172" s="105"/>
      <c r="AI172" s="110"/>
      <c r="AJ172" s="211"/>
      <c r="AK172" s="111">
        <f t="shared" si="156"/>
        <v>0</v>
      </c>
      <c r="AL172" s="106">
        <f t="shared" si="157"/>
        <v>0</v>
      </c>
      <c r="AM172" s="112">
        <f t="shared" si="158"/>
        <v>0</v>
      </c>
      <c r="AN172" s="113">
        <f t="shared" si="159"/>
        <v>0</v>
      </c>
      <c r="AO172" s="112">
        <f t="shared" si="160"/>
        <v>0</v>
      </c>
      <c r="AP172" s="113">
        <f t="shared" si="161"/>
        <v>0</v>
      </c>
      <c r="AQ172" s="112">
        <f t="shared" si="162"/>
        <v>0</v>
      </c>
      <c r="AR172" s="114">
        <f t="shared" si="163"/>
        <v>0</v>
      </c>
      <c r="AS172" s="103">
        <f t="shared" si="164"/>
        <v>0</v>
      </c>
      <c r="AT172" s="115" t="str">
        <f t="shared" si="165"/>
        <v>EXLUDE</v>
      </c>
      <c r="AU172" s="95">
        <f t="shared" si="166"/>
        <v>0</v>
      </c>
      <c r="AV172" s="105"/>
      <c r="AW172" s="106"/>
      <c r="AX172" s="106"/>
      <c r="AY172" s="106"/>
      <c r="AZ172" s="106"/>
      <c r="BA172" s="110"/>
      <c r="BB172" s="105"/>
      <c r="BC172" s="110"/>
      <c r="BD172" s="105"/>
      <c r="BE172" s="110"/>
      <c r="BF172" s="105"/>
      <c r="BG172" s="106"/>
      <c r="BH172" s="106"/>
      <c r="BI172" s="106"/>
      <c r="BJ172" s="104"/>
      <c r="BK172" s="111">
        <f t="shared" si="167"/>
        <v>0</v>
      </c>
      <c r="BL172" s="106">
        <f t="shared" si="168"/>
        <v>0</v>
      </c>
      <c r="BM172" s="106">
        <f t="shared" si="169"/>
        <v>0</v>
      </c>
      <c r="BN172" s="106">
        <f t="shared" si="170"/>
        <v>0</v>
      </c>
      <c r="BO172" s="106">
        <f t="shared" si="171"/>
        <v>0</v>
      </c>
      <c r="BP172" s="112">
        <f t="shared" si="172"/>
        <v>0</v>
      </c>
      <c r="BQ172" s="113">
        <f t="shared" si="173"/>
        <v>0</v>
      </c>
      <c r="BR172" s="112">
        <f t="shared" si="174"/>
        <v>0</v>
      </c>
      <c r="BS172" s="210">
        <f t="shared" si="175"/>
        <v>0</v>
      </c>
      <c r="BT172" s="212">
        <f t="shared" si="176"/>
        <v>0</v>
      </c>
      <c r="BU172" s="242">
        <f t="shared" si="177"/>
        <v>0</v>
      </c>
      <c r="BV172" s="103">
        <f t="shared" si="178"/>
        <v>0</v>
      </c>
      <c r="BW172" s="120" t="str">
        <f t="shared" si="179"/>
        <v>POSTPONED</v>
      </c>
      <c r="BX172" s="118"/>
    </row>
    <row r="173" spans="1:76" ht="30" customHeight="1" x14ac:dyDescent="0.25">
      <c r="A173" s="121" t="s">
        <v>183</v>
      </c>
      <c r="B173" s="122" t="s">
        <v>350</v>
      </c>
      <c r="C173" s="144" t="s">
        <v>219</v>
      </c>
      <c r="D173" s="209" t="s">
        <v>90</v>
      </c>
      <c r="E173" s="103">
        <f t="shared" si="144"/>
        <v>0</v>
      </c>
      <c r="F173" s="132"/>
      <c r="G173" s="105" t="s">
        <v>73</v>
      </c>
      <c r="H173" s="106" t="s">
        <v>73</v>
      </c>
      <c r="I173" s="106" t="s">
        <v>73</v>
      </c>
      <c r="J173" s="107" t="s">
        <v>82</v>
      </c>
      <c r="K173" s="107"/>
      <c r="L173" s="108">
        <v>6</v>
      </c>
      <c r="M173" s="108"/>
      <c r="N173" s="109" t="s">
        <v>92</v>
      </c>
      <c r="O173" s="109"/>
      <c r="P173" s="106"/>
      <c r="Q173" s="110"/>
      <c r="R173" s="111">
        <f t="shared" si="145"/>
        <v>1</v>
      </c>
      <c r="S173" s="106">
        <f t="shared" si="146"/>
        <v>1</v>
      </c>
      <c r="T173" s="106">
        <f t="shared" si="147"/>
        <v>1</v>
      </c>
      <c r="U173" s="112">
        <f t="shared" si="148"/>
        <v>0</v>
      </c>
      <c r="V173" s="113">
        <f t="shared" si="149"/>
        <v>0</v>
      </c>
      <c r="W173" s="112">
        <f t="shared" si="150"/>
        <v>1</v>
      </c>
      <c r="X173" s="113">
        <f t="shared" si="151"/>
        <v>0.81</v>
      </c>
      <c r="Y173" s="112">
        <f t="shared" si="152"/>
        <v>0</v>
      </c>
      <c r="Z173" s="210">
        <f t="shared" si="153"/>
        <v>0</v>
      </c>
      <c r="AA173" s="103">
        <f t="shared" si="154"/>
        <v>0.81</v>
      </c>
      <c r="AB173" s="115" t="str">
        <f t="shared" si="155"/>
        <v>-</v>
      </c>
      <c r="AC173" s="105"/>
      <c r="AD173" s="106"/>
      <c r="AE173" s="110"/>
      <c r="AF173" s="105"/>
      <c r="AG173" s="110"/>
      <c r="AH173" s="105"/>
      <c r="AI173" s="110"/>
      <c r="AJ173" s="211"/>
      <c r="AK173" s="111">
        <f t="shared" si="156"/>
        <v>0</v>
      </c>
      <c r="AL173" s="106">
        <f t="shared" si="157"/>
        <v>0</v>
      </c>
      <c r="AM173" s="112">
        <f t="shared" si="158"/>
        <v>0</v>
      </c>
      <c r="AN173" s="113">
        <f t="shared" si="159"/>
        <v>0</v>
      </c>
      <c r="AO173" s="112">
        <f t="shared" si="160"/>
        <v>0</v>
      </c>
      <c r="AP173" s="113">
        <f t="shared" si="161"/>
        <v>0</v>
      </c>
      <c r="AQ173" s="112">
        <f t="shared" si="162"/>
        <v>0</v>
      </c>
      <c r="AR173" s="114">
        <f t="shared" si="163"/>
        <v>0</v>
      </c>
      <c r="AS173" s="103">
        <f t="shared" si="164"/>
        <v>0</v>
      </c>
      <c r="AT173" s="115" t="str">
        <f t="shared" si="165"/>
        <v>EXLUDE</v>
      </c>
      <c r="AU173" s="95">
        <f t="shared" si="166"/>
        <v>0</v>
      </c>
      <c r="AV173" s="105"/>
      <c r="AW173" s="106"/>
      <c r="AX173" s="106"/>
      <c r="AY173" s="106"/>
      <c r="AZ173" s="106"/>
      <c r="BA173" s="110"/>
      <c r="BB173" s="105"/>
      <c r="BC173" s="110"/>
      <c r="BD173" s="105"/>
      <c r="BE173" s="110"/>
      <c r="BF173" s="105"/>
      <c r="BG173" s="106"/>
      <c r="BH173" s="106"/>
      <c r="BI173" s="106"/>
      <c r="BJ173" s="104"/>
      <c r="BK173" s="111">
        <f t="shared" si="167"/>
        <v>0</v>
      </c>
      <c r="BL173" s="106">
        <f t="shared" si="168"/>
        <v>0</v>
      </c>
      <c r="BM173" s="106">
        <f t="shared" si="169"/>
        <v>0</v>
      </c>
      <c r="BN173" s="106">
        <f t="shared" si="170"/>
        <v>0</v>
      </c>
      <c r="BO173" s="106">
        <f t="shared" si="171"/>
        <v>0</v>
      </c>
      <c r="BP173" s="112">
        <f t="shared" si="172"/>
        <v>0</v>
      </c>
      <c r="BQ173" s="113">
        <f t="shared" si="173"/>
        <v>0</v>
      </c>
      <c r="BR173" s="112">
        <f t="shared" si="174"/>
        <v>0</v>
      </c>
      <c r="BS173" s="210">
        <f t="shared" si="175"/>
        <v>0</v>
      </c>
      <c r="BT173" s="212">
        <f t="shared" si="176"/>
        <v>0</v>
      </c>
      <c r="BU173" s="242">
        <f t="shared" si="177"/>
        <v>0</v>
      </c>
      <c r="BV173" s="103">
        <f t="shared" si="178"/>
        <v>0</v>
      </c>
      <c r="BW173" s="120" t="str">
        <f t="shared" si="179"/>
        <v>POSTPONED</v>
      </c>
      <c r="BX173" s="118"/>
    </row>
    <row r="174" spans="1:76" ht="30" customHeight="1" x14ac:dyDescent="0.25">
      <c r="A174" s="99" t="s">
        <v>194</v>
      </c>
      <c r="B174" s="100" t="s">
        <v>351</v>
      </c>
      <c r="C174" s="101" t="s">
        <v>202</v>
      </c>
      <c r="D174" s="209" t="s">
        <v>90</v>
      </c>
      <c r="E174" s="103">
        <f t="shared" si="144"/>
        <v>0</v>
      </c>
      <c r="F174" s="132"/>
      <c r="G174" s="105" t="s">
        <v>73</v>
      </c>
      <c r="H174" s="106" t="s">
        <v>73</v>
      </c>
      <c r="I174" s="106" t="s">
        <v>73</v>
      </c>
      <c r="J174" s="107" t="s">
        <v>82</v>
      </c>
      <c r="K174" s="107"/>
      <c r="L174" s="108">
        <v>7</v>
      </c>
      <c r="M174" s="108"/>
      <c r="N174" s="109" t="s">
        <v>92</v>
      </c>
      <c r="O174" s="109"/>
      <c r="P174" s="106"/>
      <c r="Q174" s="110"/>
      <c r="R174" s="111">
        <f t="shared" si="145"/>
        <v>1</v>
      </c>
      <c r="S174" s="106">
        <f t="shared" si="146"/>
        <v>1</v>
      </c>
      <c r="T174" s="106">
        <f t="shared" si="147"/>
        <v>1</v>
      </c>
      <c r="U174" s="112">
        <f t="shared" si="148"/>
        <v>0</v>
      </c>
      <c r="V174" s="113">
        <f t="shared" si="149"/>
        <v>0</v>
      </c>
      <c r="W174" s="112">
        <f t="shared" si="150"/>
        <v>1</v>
      </c>
      <c r="X174" s="113">
        <f t="shared" si="151"/>
        <v>0.81</v>
      </c>
      <c r="Y174" s="112">
        <f t="shared" si="152"/>
        <v>0</v>
      </c>
      <c r="Z174" s="210">
        <f t="shared" si="153"/>
        <v>0</v>
      </c>
      <c r="AA174" s="103">
        <f t="shared" si="154"/>
        <v>0.81</v>
      </c>
      <c r="AB174" s="115" t="str">
        <f t="shared" si="155"/>
        <v>-</v>
      </c>
      <c r="AC174" s="105"/>
      <c r="AD174" s="106"/>
      <c r="AE174" s="110"/>
      <c r="AF174" s="105"/>
      <c r="AG174" s="110"/>
      <c r="AH174" s="105"/>
      <c r="AI174" s="110"/>
      <c r="AJ174" s="211"/>
      <c r="AK174" s="111">
        <f t="shared" si="156"/>
        <v>0</v>
      </c>
      <c r="AL174" s="106">
        <f t="shared" si="157"/>
        <v>0</v>
      </c>
      <c r="AM174" s="112">
        <f t="shared" si="158"/>
        <v>0</v>
      </c>
      <c r="AN174" s="113">
        <f t="shared" si="159"/>
        <v>0</v>
      </c>
      <c r="AO174" s="112">
        <f t="shared" si="160"/>
        <v>0</v>
      </c>
      <c r="AP174" s="113">
        <f t="shared" si="161"/>
        <v>0</v>
      </c>
      <c r="AQ174" s="112">
        <f t="shared" si="162"/>
        <v>0</v>
      </c>
      <c r="AR174" s="114">
        <f t="shared" si="163"/>
        <v>0</v>
      </c>
      <c r="AS174" s="103">
        <f t="shared" si="164"/>
        <v>0</v>
      </c>
      <c r="AT174" s="115" t="str">
        <f t="shared" si="165"/>
        <v>EXLUDE</v>
      </c>
      <c r="AU174" s="95">
        <f t="shared" si="166"/>
        <v>0</v>
      </c>
      <c r="AV174" s="105"/>
      <c r="AW174" s="106"/>
      <c r="AX174" s="106"/>
      <c r="AY174" s="106"/>
      <c r="AZ174" s="106"/>
      <c r="BA174" s="110"/>
      <c r="BB174" s="105"/>
      <c r="BC174" s="110"/>
      <c r="BD174" s="105"/>
      <c r="BE174" s="110"/>
      <c r="BF174" s="105"/>
      <c r="BG174" s="106"/>
      <c r="BH174" s="106"/>
      <c r="BI174" s="106"/>
      <c r="BJ174" s="104"/>
      <c r="BK174" s="111">
        <f t="shared" si="167"/>
        <v>0</v>
      </c>
      <c r="BL174" s="106">
        <f t="shared" si="168"/>
        <v>0</v>
      </c>
      <c r="BM174" s="106">
        <f t="shared" si="169"/>
        <v>0</v>
      </c>
      <c r="BN174" s="106">
        <f t="shared" si="170"/>
        <v>0</v>
      </c>
      <c r="BO174" s="106">
        <f t="shared" si="171"/>
        <v>0</v>
      </c>
      <c r="BP174" s="112">
        <f t="shared" si="172"/>
        <v>0</v>
      </c>
      <c r="BQ174" s="113">
        <f t="shared" si="173"/>
        <v>0</v>
      </c>
      <c r="BR174" s="112">
        <f t="shared" si="174"/>
        <v>0</v>
      </c>
      <c r="BS174" s="210">
        <f t="shared" si="175"/>
        <v>0</v>
      </c>
      <c r="BT174" s="212">
        <f t="shared" si="176"/>
        <v>0</v>
      </c>
      <c r="BU174" s="242">
        <f t="shared" si="177"/>
        <v>0</v>
      </c>
      <c r="BV174" s="103">
        <f t="shared" si="178"/>
        <v>0</v>
      </c>
      <c r="BW174" s="120" t="str">
        <f t="shared" si="179"/>
        <v>POSTPONED</v>
      </c>
      <c r="BX174" s="118"/>
    </row>
    <row r="175" spans="1:76" ht="30" customHeight="1" x14ac:dyDescent="0.25">
      <c r="A175" s="99" t="s">
        <v>194</v>
      </c>
      <c r="B175" s="100" t="s">
        <v>352</v>
      </c>
      <c r="C175" s="101" t="s">
        <v>209</v>
      </c>
      <c r="D175" s="209" t="s">
        <v>90</v>
      </c>
      <c r="E175" s="103">
        <f t="shared" si="144"/>
        <v>0</v>
      </c>
      <c r="F175" s="132"/>
      <c r="G175" s="105" t="s">
        <v>73</v>
      </c>
      <c r="H175" s="106" t="s">
        <v>73</v>
      </c>
      <c r="I175" s="106" t="s">
        <v>73</v>
      </c>
      <c r="J175" s="107" t="s">
        <v>82</v>
      </c>
      <c r="K175" s="107"/>
      <c r="L175" s="108">
        <v>6</v>
      </c>
      <c r="M175" s="108"/>
      <c r="N175" s="109" t="s">
        <v>92</v>
      </c>
      <c r="O175" s="109"/>
      <c r="P175" s="106"/>
      <c r="Q175" s="110"/>
      <c r="R175" s="111">
        <f t="shared" si="145"/>
        <v>1</v>
      </c>
      <c r="S175" s="106">
        <f t="shared" si="146"/>
        <v>1</v>
      </c>
      <c r="T175" s="106">
        <f t="shared" si="147"/>
        <v>1</v>
      </c>
      <c r="U175" s="112">
        <f t="shared" si="148"/>
        <v>0</v>
      </c>
      <c r="V175" s="113">
        <f t="shared" si="149"/>
        <v>0</v>
      </c>
      <c r="W175" s="112">
        <f t="shared" si="150"/>
        <v>1</v>
      </c>
      <c r="X175" s="113">
        <f t="shared" si="151"/>
        <v>0.81</v>
      </c>
      <c r="Y175" s="112">
        <f t="shared" si="152"/>
        <v>0</v>
      </c>
      <c r="Z175" s="210">
        <f t="shared" si="153"/>
        <v>0</v>
      </c>
      <c r="AA175" s="103">
        <f t="shared" si="154"/>
        <v>0.81</v>
      </c>
      <c r="AB175" s="115" t="str">
        <f t="shared" si="155"/>
        <v>-</v>
      </c>
      <c r="AC175" s="105"/>
      <c r="AD175" s="106"/>
      <c r="AE175" s="110"/>
      <c r="AF175" s="105"/>
      <c r="AG175" s="110"/>
      <c r="AH175" s="105"/>
      <c r="AI175" s="110"/>
      <c r="AJ175" s="211"/>
      <c r="AK175" s="111">
        <f t="shared" si="156"/>
        <v>0</v>
      </c>
      <c r="AL175" s="106">
        <f t="shared" si="157"/>
        <v>0</v>
      </c>
      <c r="AM175" s="112">
        <f t="shared" si="158"/>
        <v>0</v>
      </c>
      <c r="AN175" s="113">
        <f t="shared" si="159"/>
        <v>0</v>
      </c>
      <c r="AO175" s="112">
        <f t="shared" si="160"/>
        <v>0</v>
      </c>
      <c r="AP175" s="113">
        <f t="shared" si="161"/>
        <v>0</v>
      </c>
      <c r="AQ175" s="112">
        <f t="shared" si="162"/>
        <v>0</v>
      </c>
      <c r="AR175" s="114">
        <f t="shared" si="163"/>
        <v>0</v>
      </c>
      <c r="AS175" s="103">
        <f t="shared" si="164"/>
        <v>0</v>
      </c>
      <c r="AT175" s="115" t="str">
        <f t="shared" si="165"/>
        <v>EXLUDE</v>
      </c>
      <c r="AU175" s="95">
        <f t="shared" si="166"/>
        <v>0</v>
      </c>
      <c r="AV175" s="105"/>
      <c r="AW175" s="106"/>
      <c r="AX175" s="106"/>
      <c r="AY175" s="106"/>
      <c r="AZ175" s="106"/>
      <c r="BA175" s="110"/>
      <c r="BB175" s="105"/>
      <c r="BC175" s="110"/>
      <c r="BD175" s="105"/>
      <c r="BE175" s="110"/>
      <c r="BF175" s="105"/>
      <c r="BG175" s="106"/>
      <c r="BH175" s="106"/>
      <c r="BI175" s="106"/>
      <c r="BJ175" s="104"/>
      <c r="BK175" s="111">
        <f t="shared" si="167"/>
        <v>0</v>
      </c>
      <c r="BL175" s="106">
        <f t="shared" si="168"/>
        <v>0</v>
      </c>
      <c r="BM175" s="106">
        <f t="shared" si="169"/>
        <v>0</v>
      </c>
      <c r="BN175" s="106">
        <f t="shared" si="170"/>
        <v>0</v>
      </c>
      <c r="BO175" s="106">
        <f t="shared" si="171"/>
        <v>0</v>
      </c>
      <c r="BP175" s="112">
        <f t="shared" si="172"/>
        <v>0</v>
      </c>
      <c r="BQ175" s="113">
        <f t="shared" si="173"/>
        <v>0</v>
      </c>
      <c r="BR175" s="112">
        <f t="shared" si="174"/>
        <v>0</v>
      </c>
      <c r="BS175" s="210">
        <f t="shared" si="175"/>
        <v>0</v>
      </c>
      <c r="BT175" s="212">
        <f t="shared" si="176"/>
        <v>0</v>
      </c>
      <c r="BU175" s="242">
        <f t="shared" si="177"/>
        <v>0</v>
      </c>
      <c r="BV175" s="103">
        <f t="shared" si="178"/>
        <v>0</v>
      </c>
      <c r="BW175" s="120" t="str">
        <f t="shared" si="179"/>
        <v>POSTPONED</v>
      </c>
      <c r="BX175" s="118"/>
    </row>
    <row r="176" spans="1:76" s="130" customFormat="1" ht="30" customHeight="1" x14ac:dyDescent="0.25">
      <c r="A176" s="99" t="s">
        <v>341</v>
      </c>
      <c r="B176" s="100" t="s">
        <v>353</v>
      </c>
      <c r="C176" s="101" t="s">
        <v>209</v>
      </c>
      <c r="D176" s="209" t="s">
        <v>90</v>
      </c>
      <c r="E176" s="103">
        <f t="shared" si="144"/>
        <v>0</v>
      </c>
      <c r="F176" s="249"/>
      <c r="G176" s="105" t="s">
        <v>73</v>
      </c>
      <c r="H176" s="106" t="s">
        <v>73</v>
      </c>
      <c r="I176" s="106" t="s">
        <v>73</v>
      </c>
      <c r="J176" s="107" t="s">
        <v>82</v>
      </c>
      <c r="K176" s="107"/>
      <c r="L176" s="108">
        <v>4</v>
      </c>
      <c r="M176" s="108"/>
      <c r="N176" s="109" t="s">
        <v>92</v>
      </c>
      <c r="O176" s="109"/>
      <c r="P176" s="106"/>
      <c r="Q176" s="110"/>
      <c r="R176" s="111">
        <f t="shared" si="145"/>
        <v>1</v>
      </c>
      <c r="S176" s="106">
        <f t="shared" si="146"/>
        <v>1</v>
      </c>
      <c r="T176" s="106">
        <f t="shared" si="147"/>
        <v>1</v>
      </c>
      <c r="U176" s="112">
        <f t="shared" si="148"/>
        <v>0</v>
      </c>
      <c r="V176" s="113">
        <f t="shared" si="149"/>
        <v>0</v>
      </c>
      <c r="W176" s="112">
        <f t="shared" si="150"/>
        <v>1</v>
      </c>
      <c r="X176" s="113">
        <f t="shared" si="151"/>
        <v>0.81</v>
      </c>
      <c r="Y176" s="112">
        <f t="shared" si="152"/>
        <v>0</v>
      </c>
      <c r="Z176" s="210">
        <f t="shared" si="153"/>
        <v>0</v>
      </c>
      <c r="AA176" s="103">
        <f t="shared" si="154"/>
        <v>0.81</v>
      </c>
      <c r="AB176" s="115" t="str">
        <f t="shared" si="155"/>
        <v>-</v>
      </c>
      <c r="AC176" s="105"/>
      <c r="AD176" s="106"/>
      <c r="AE176" s="110"/>
      <c r="AF176" s="105"/>
      <c r="AG176" s="110"/>
      <c r="AH176" s="105"/>
      <c r="AI176" s="110"/>
      <c r="AJ176" s="211"/>
      <c r="AK176" s="111">
        <f t="shared" si="156"/>
        <v>0</v>
      </c>
      <c r="AL176" s="106">
        <f t="shared" si="157"/>
        <v>0</v>
      </c>
      <c r="AM176" s="112">
        <f t="shared" si="158"/>
        <v>0</v>
      </c>
      <c r="AN176" s="113">
        <f t="shared" si="159"/>
        <v>0</v>
      </c>
      <c r="AO176" s="112">
        <f t="shared" si="160"/>
        <v>0</v>
      </c>
      <c r="AP176" s="113">
        <f t="shared" si="161"/>
        <v>0</v>
      </c>
      <c r="AQ176" s="112">
        <f t="shared" si="162"/>
        <v>0</v>
      </c>
      <c r="AR176" s="114">
        <f t="shared" si="163"/>
        <v>0</v>
      </c>
      <c r="AS176" s="103">
        <f t="shared" si="164"/>
        <v>0</v>
      </c>
      <c r="AT176" s="115" t="str">
        <f t="shared" si="165"/>
        <v>EXLUDE</v>
      </c>
      <c r="AU176" s="95">
        <f t="shared" si="166"/>
        <v>0</v>
      </c>
      <c r="AV176" s="105"/>
      <c r="AW176" s="106"/>
      <c r="AX176" s="106"/>
      <c r="AY176" s="106"/>
      <c r="AZ176" s="106"/>
      <c r="BA176" s="110"/>
      <c r="BB176" s="105"/>
      <c r="BC176" s="110"/>
      <c r="BD176" s="105"/>
      <c r="BE176" s="110"/>
      <c r="BF176" s="105"/>
      <c r="BG176" s="106"/>
      <c r="BH176" s="106"/>
      <c r="BI176" s="106"/>
      <c r="BJ176" s="104"/>
      <c r="BK176" s="111">
        <f t="shared" si="167"/>
        <v>0</v>
      </c>
      <c r="BL176" s="106">
        <f t="shared" si="168"/>
        <v>0</v>
      </c>
      <c r="BM176" s="106">
        <f t="shared" si="169"/>
        <v>0</v>
      </c>
      <c r="BN176" s="106">
        <f t="shared" si="170"/>
        <v>0</v>
      </c>
      <c r="BO176" s="106">
        <f t="shared" si="171"/>
        <v>0</v>
      </c>
      <c r="BP176" s="112">
        <f t="shared" si="172"/>
        <v>0</v>
      </c>
      <c r="BQ176" s="113">
        <f t="shared" si="173"/>
        <v>0</v>
      </c>
      <c r="BR176" s="112">
        <f t="shared" si="174"/>
        <v>0</v>
      </c>
      <c r="BS176" s="210">
        <f t="shared" si="175"/>
        <v>0</v>
      </c>
      <c r="BT176" s="212">
        <f t="shared" si="176"/>
        <v>0</v>
      </c>
      <c r="BU176" s="242">
        <f t="shared" si="177"/>
        <v>0</v>
      </c>
      <c r="BV176" s="103">
        <f t="shared" si="178"/>
        <v>0</v>
      </c>
      <c r="BW176" s="120" t="str">
        <f t="shared" si="179"/>
        <v>POSTPONED</v>
      </c>
      <c r="BX176" s="118"/>
    </row>
    <row r="177" spans="1:76" ht="30" customHeight="1" x14ac:dyDescent="0.25">
      <c r="A177" s="258" t="s">
        <v>354</v>
      </c>
      <c r="B177" s="259" t="s">
        <v>355</v>
      </c>
      <c r="C177" s="101" t="s">
        <v>202</v>
      </c>
      <c r="D177" s="209" t="s">
        <v>90</v>
      </c>
      <c r="E177" s="103">
        <f t="shared" si="144"/>
        <v>0</v>
      </c>
      <c r="F177" s="132"/>
      <c r="G177" s="105" t="s">
        <v>73</v>
      </c>
      <c r="H177" s="106" t="s">
        <v>73</v>
      </c>
      <c r="I177" s="106" t="s">
        <v>73</v>
      </c>
      <c r="J177" s="107" t="s">
        <v>82</v>
      </c>
      <c r="K177" s="107"/>
      <c r="L177" s="108">
        <v>4</v>
      </c>
      <c r="M177" s="108"/>
      <c r="N177" s="109" t="s">
        <v>92</v>
      </c>
      <c r="O177" s="109"/>
      <c r="P177" s="106"/>
      <c r="Q177" s="110"/>
      <c r="R177" s="111">
        <f t="shared" si="145"/>
        <v>1</v>
      </c>
      <c r="S177" s="106">
        <f t="shared" si="146"/>
        <v>1</v>
      </c>
      <c r="T177" s="106">
        <f t="shared" si="147"/>
        <v>1</v>
      </c>
      <c r="U177" s="112">
        <f t="shared" si="148"/>
        <v>0</v>
      </c>
      <c r="V177" s="113">
        <f t="shared" si="149"/>
        <v>0</v>
      </c>
      <c r="W177" s="112">
        <f t="shared" si="150"/>
        <v>1</v>
      </c>
      <c r="X177" s="113">
        <f t="shared" si="151"/>
        <v>0.81</v>
      </c>
      <c r="Y177" s="112">
        <f t="shared" si="152"/>
        <v>0</v>
      </c>
      <c r="Z177" s="210">
        <f t="shared" si="153"/>
        <v>0</v>
      </c>
      <c r="AA177" s="103">
        <f t="shared" si="154"/>
        <v>0.81</v>
      </c>
      <c r="AB177" s="115" t="str">
        <f t="shared" si="155"/>
        <v>-</v>
      </c>
      <c r="AC177" s="105"/>
      <c r="AD177" s="106"/>
      <c r="AE177" s="110"/>
      <c r="AF177" s="105"/>
      <c r="AG177" s="110"/>
      <c r="AH177" s="105"/>
      <c r="AI177" s="110"/>
      <c r="AJ177" s="211"/>
      <c r="AK177" s="111">
        <f t="shared" si="156"/>
        <v>0</v>
      </c>
      <c r="AL177" s="106">
        <f t="shared" si="157"/>
        <v>0</v>
      </c>
      <c r="AM177" s="112">
        <f t="shared" si="158"/>
        <v>0</v>
      </c>
      <c r="AN177" s="113">
        <f t="shared" si="159"/>
        <v>0</v>
      </c>
      <c r="AO177" s="112">
        <f t="shared" si="160"/>
        <v>0</v>
      </c>
      <c r="AP177" s="113">
        <f t="shared" si="161"/>
        <v>0</v>
      </c>
      <c r="AQ177" s="112">
        <f t="shared" si="162"/>
        <v>0</v>
      </c>
      <c r="AR177" s="114">
        <f t="shared" si="163"/>
        <v>0</v>
      </c>
      <c r="AS177" s="103">
        <f t="shared" si="164"/>
        <v>0</v>
      </c>
      <c r="AT177" s="115" t="str">
        <f t="shared" si="165"/>
        <v>EXLUDE</v>
      </c>
      <c r="AU177" s="95">
        <f t="shared" si="166"/>
        <v>0</v>
      </c>
      <c r="AV177" s="105"/>
      <c r="AW177" s="106"/>
      <c r="AX177" s="106"/>
      <c r="AY177" s="106"/>
      <c r="AZ177" s="106"/>
      <c r="BA177" s="110"/>
      <c r="BB177" s="105"/>
      <c r="BC177" s="110"/>
      <c r="BD177" s="105"/>
      <c r="BE177" s="110"/>
      <c r="BF177" s="105"/>
      <c r="BG177" s="106"/>
      <c r="BH177" s="106"/>
      <c r="BI177" s="106"/>
      <c r="BJ177" s="104"/>
      <c r="BK177" s="111">
        <f t="shared" si="167"/>
        <v>0</v>
      </c>
      <c r="BL177" s="106">
        <f t="shared" si="168"/>
        <v>0</v>
      </c>
      <c r="BM177" s="106">
        <f t="shared" si="169"/>
        <v>0</v>
      </c>
      <c r="BN177" s="106">
        <f t="shared" si="170"/>
        <v>0</v>
      </c>
      <c r="BO177" s="106">
        <f t="shared" si="171"/>
        <v>0</v>
      </c>
      <c r="BP177" s="112">
        <f t="shared" si="172"/>
        <v>0</v>
      </c>
      <c r="BQ177" s="113">
        <f t="shared" si="173"/>
        <v>0</v>
      </c>
      <c r="BR177" s="112">
        <f t="shared" si="174"/>
        <v>0</v>
      </c>
      <c r="BS177" s="210">
        <f t="shared" si="175"/>
        <v>0</v>
      </c>
      <c r="BT177" s="212">
        <f t="shared" si="176"/>
        <v>0</v>
      </c>
      <c r="BU177" s="242">
        <f t="shared" si="177"/>
        <v>0</v>
      </c>
      <c r="BV177" s="103">
        <f t="shared" si="178"/>
        <v>0</v>
      </c>
      <c r="BW177" s="120" t="str">
        <f t="shared" si="179"/>
        <v>POSTPONED</v>
      </c>
      <c r="BX177" s="118"/>
    </row>
    <row r="178" spans="1:76" ht="30" customHeight="1" x14ac:dyDescent="0.25">
      <c r="A178" s="121" t="s">
        <v>223</v>
      </c>
      <c r="B178" s="248" t="s">
        <v>356</v>
      </c>
      <c r="C178" s="208" t="s">
        <v>297</v>
      </c>
      <c r="D178" s="209" t="s">
        <v>90</v>
      </c>
      <c r="E178" s="103">
        <f t="shared" si="144"/>
        <v>0</v>
      </c>
      <c r="F178" s="132"/>
      <c r="G178" s="105" t="s">
        <v>73</v>
      </c>
      <c r="H178" s="106" t="s">
        <v>91</v>
      </c>
      <c r="I178" s="106" t="s">
        <v>73</v>
      </c>
      <c r="J178" s="107"/>
      <c r="K178" s="107"/>
      <c r="L178" s="108">
        <v>3</v>
      </c>
      <c r="M178" s="108"/>
      <c r="N178" s="109"/>
      <c r="O178" s="109"/>
      <c r="P178" s="106"/>
      <c r="Q178" s="110"/>
      <c r="R178" s="111">
        <f t="shared" si="145"/>
        <v>1</v>
      </c>
      <c r="S178" s="106">
        <f t="shared" si="146"/>
        <v>1</v>
      </c>
      <c r="T178" s="106">
        <f t="shared" si="147"/>
        <v>1</v>
      </c>
      <c r="U178" s="112">
        <f t="shared" si="148"/>
        <v>0</v>
      </c>
      <c r="V178" s="113">
        <f t="shared" si="149"/>
        <v>0</v>
      </c>
      <c r="W178" s="112">
        <f t="shared" si="150"/>
        <v>0</v>
      </c>
      <c r="X178" s="113">
        <f t="shared" si="151"/>
        <v>0</v>
      </c>
      <c r="Y178" s="112">
        <f t="shared" si="152"/>
        <v>0</v>
      </c>
      <c r="Z178" s="210">
        <f t="shared" si="153"/>
        <v>0</v>
      </c>
      <c r="AA178" s="103">
        <f t="shared" si="154"/>
        <v>0</v>
      </c>
      <c r="AB178" s="115" t="str">
        <f t="shared" si="155"/>
        <v>NO PROVIDER</v>
      </c>
      <c r="AC178" s="105"/>
      <c r="AD178" s="106"/>
      <c r="AE178" s="110"/>
      <c r="AF178" s="105"/>
      <c r="AG178" s="110"/>
      <c r="AH178" s="105"/>
      <c r="AI178" s="110"/>
      <c r="AJ178" s="211"/>
      <c r="AK178" s="111">
        <f t="shared" si="156"/>
        <v>0</v>
      </c>
      <c r="AL178" s="106">
        <f t="shared" si="157"/>
        <v>0</v>
      </c>
      <c r="AM178" s="112">
        <f t="shared" si="158"/>
        <v>0</v>
      </c>
      <c r="AN178" s="113">
        <f t="shared" si="159"/>
        <v>0</v>
      </c>
      <c r="AO178" s="112">
        <f t="shared" si="160"/>
        <v>0</v>
      </c>
      <c r="AP178" s="113">
        <f t="shared" si="161"/>
        <v>0</v>
      </c>
      <c r="AQ178" s="112">
        <f t="shared" si="162"/>
        <v>0</v>
      </c>
      <c r="AR178" s="114">
        <f t="shared" si="163"/>
        <v>0</v>
      </c>
      <c r="AS178" s="103">
        <f t="shared" si="164"/>
        <v>0</v>
      </c>
      <c r="AT178" s="115" t="str">
        <f t="shared" si="165"/>
        <v>EXLUDE</v>
      </c>
      <c r="AU178" s="95">
        <f t="shared" si="166"/>
        <v>0</v>
      </c>
      <c r="AV178" s="105"/>
      <c r="AW178" s="106"/>
      <c r="AX178" s="106"/>
      <c r="AY178" s="106"/>
      <c r="AZ178" s="106"/>
      <c r="BA178" s="110"/>
      <c r="BB178" s="105"/>
      <c r="BC178" s="110"/>
      <c r="BD178" s="105"/>
      <c r="BE178" s="110"/>
      <c r="BF178" s="105"/>
      <c r="BG178" s="106"/>
      <c r="BH178" s="106"/>
      <c r="BI178" s="106"/>
      <c r="BJ178" s="104"/>
      <c r="BK178" s="111">
        <f t="shared" si="167"/>
        <v>0</v>
      </c>
      <c r="BL178" s="106">
        <f t="shared" si="168"/>
        <v>0</v>
      </c>
      <c r="BM178" s="106">
        <f t="shared" si="169"/>
        <v>0</v>
      </c>
      <c r="BN178" s="106">
        <f t="shared" si="170"/>
        <v>0</v>
      </c>
      <c r="BO178" s="106">
        <f t="shared" si="171"/>
        <v>0</v>
      </c>
      <c r="BP178" s="112">
        <f t="shared" si="172"/>
        <v>0</v>
      </c>
      <c r="BQ178" s="113">
        <f t="shared" si="173"/>
        <v>0</v>
      </c>
      <c r="BR178" s="112">
        <f t="shared" si="174"/>
        <v>0</v>
      </c>
      <c r="BS178" s="210">
        <f t="shared" si="175"/>
        <v>0</v>
      </c>
      <c r="BT178" s="212">
        <f t="shared" si="176"/>
        <v>0</v>
      </c>
      <c r="BU178" s="242">
        <f t="shared" si="177"/>
        <v>0</v>
      </c>
      <c r="BV178" s="103">
        <f t="shared" si="178"/>
        <v>0</v>
      </c>
      <c r="BW178" s="120" t="str">
        <f t="shared" si="179"/>
        <v>POSTPONED</v>
      </c>
      <c r="BX178" s="118"/>
    </row>
    <row r="179" spans="1:76" ht="30" customHeight="1" x14ac:dyDescent="0.25">
      <c r="A179" s="99" t="s">
        <v>327</v>
      </c>
      <c r="B179" s="100" t="s">
        <v>357</v>
      </c>
      <c r="C179" s="218"/>
      <c r="D179" s="209" t="s">
        <v>90</v>
      </c>
      <c r="E179" s="103">
        <f t="shared" si="144"/>
        <v>0</v>
      </c>
      <c r="F179" s="132"/>
      <c r="G179" s="105" t="s">
        <v>73</v>
      </c>
      <c r="H179" s="106" t="s">
        <v>91</v>
      </c>
      <c r="I179" s="106" t="s">
        <v>73</v>
      </c>
      <c r="J179" s="107" t="s">
        <v>82</v>
      </c>
      <c r="K179" s="107"/>
      <c r="L179" s="108">
        <v>3</v>
      </c>
      <c r="M179" s="108"/>
      <c r="N179" s="109" t="s">
        <v>99</v>
      </c>
      <c r="O179" s="109"/>
      <c r="P179" s="106"/>
      <c r="Q179" s="110"/>
      <c r="R179" s="111">
        <f t="shared" si="145"/>
        <v>1</v>
      </c>
      <c r="S179" s="106">
        <f t="shared" si="146"/>
        <v>1</v>
      </c>
      <c r="T179" s="106">
        <f t="shared" si="147"/>
        <v>1</v>
      </c>
      <c r="U179" s="112">
        <f t="shared" si="148"/>
        <v>0</v>
      </c>
      <c r="V179" s="113">
        <f t="shared" si="149"/>
        <v>0</v>
      </c>
      <c r="W179" s="112">
        <f t="shared" si="150"/>
        <v>0</v>
      </c>
      <c r="X179" s="113">
        <f t="shared" si="151"/>
        <v>0</v>
      </c>
      <c r="Y179" s="112">
        <f t="shared" si="152"/>
        <v>0</v>
      </c>
      <c r="Z179" s="210">
        <f t="shared" si="153"/>
        <v>0</v>
      </c>
      <c r="AA179" s="103">
        <f t="shared" si="154"/>
        <v>0</v>
      </c>
      <c r="AB179" s="115" t="str">
        <f t="shared" si="155"/>
        <v>NO PROVIDER</v>
      </c>
      <c r="AC179" s="105"/>
      <c r="AD179" s="106"/>
      <c r="AE179" s="110"/>
      <c r="AF179" s="105"/>
      <c r="AG179" s="110"/>
      <c r="AH179" s="105"/>
      <c r="AI179" s="110"/>
      <c r="AJ179" s="211"/>
      <c r="AK179" s="111">
        <f t="shared" si="156"/>
        <v>0</v>
      </c>
      <c r="AL179" s="106">
        <f t="shared" si="157"/>
        <v>0</v>
      </c>
      <c r="AM179" s="112">
        <f t="shared" si="158"/>
        <v>0</v>
      </c>
      <c r="AN179" s="113">
        <f t="shared" si="159"/>
        <v>0</v>
      </c>
      <c r="AO179" s="112">
        <f t="shared" si="160"/>
        <v>0</v>
      </c>
      <c r="AP179" s="113">
        <f t="shared" si="161"/>
        <v>0</v>
      </c>
      <c r="AQ179" s="112">
        <f t="shared" si="162"/>
        <v>0</v>
      </c>
      <c r="AR179" s="114">
        <f t="shared" si="163"/>
        <v>0</v>
      </c>
      <c r="AS179" s="103">
        <f t="shared" si="164"/>
        <v>0</v>
      </c>
      <c r="AT179" s="115" t="str">
        <f t="shared" si="165"/>
        <v>EXLUDE</v>
      </c>
      <c r="AU179" s="95">
        <f t="shared" si="166"/>
        <v>0</v>
      </c>
      <c r="AV179" s="105"/>
      <c r="AW179" s="106"/>
      <c r="AX179" s="106"/>
      <c r="AY179" s="106"/>
      <c r="AZ179" s="106"/>
      <c r="BA179" s="110"/>
      <c r="BB179" s="105"/>
      <c r="BC179" s="110"/>
      <c r="BD179" s="105"/>
      <c r="BE179" s="110"/>
      <c r="BF179" s="105"/>
      <c r="BG179" s="106"/>
      <c r="BH179" s="106"/>
      <c r="BI179" s="106"/>
      <c r="BJ179" s="104"/>
      <c r="BK179" s="111">
        <f t="shared" si="167"/>
        <v>0</v>
      </c>
      <c r="BL179" s="106">
        <f t="shared" si="168"/>
        <v>0</v>
      </c>
      <c r="BM179" s="106">
        <f t="shared" si="169"/>
        <v>0</v>
      </c>
      <c r="BN179" s="106">
        <f t="shared" si="170"/>
        <v>0</v>
      </c>
      <c r="BO179" s="106">
        <f t="shared" si="171"/>
        <v>0</v>
      </c>
      <c r="BP179" s="112">
        <f t="shared" si="172"/>
        <v>0</v>
      </c>
      <c r="BQ179" s="113">
        <f t="shared" si="173"/>
        <v>0</v>
      </c>
      <c r="BR179" s="112">
        <f t="shared" si="174"/>
        <v>0</v>
      </c>
      <c r="BS179" s="210">
        <f t="shared" si="175"/>
        <v>0</v>
      </c>
      <c r="BT179" s="212">
        <f t="shared" si="176"/>
        <v>0</v>
      </c>
      <c r="BU179" s="242">
        <f t="shared" si="177"/>
        <v>0</v>
      </c>
      <c r="BV179" s="103">
        <f t="shared" si="178"/>
        <v>0</v>
      </c>
      <c r="BW179" s="120" t="str">
        <f t="shared" si="179"/>
        <v>POSTPONED</v>
      </c>
      <c r="BX179" s="118"/>
    </row>
    <row r="180" spans="1:76" s="130" customFormat="1" ht="30" customHeight="1" x14ac:dyDescent="0.25">
      <c r="A180" s="99" t="s">
        <v>294</v>
      </c>
      <c r="B180" s="100" t="s">
        <v>294</v>
      </c>
      <c r="C180" s="218"/>
      <c r="D180" s="209" t="s">
        <v>90</v>
      </c>
      <c r="E180" s="103">
        <f t="shared" si="144"/>
        <v>0</v>
      </c>
      <c r="F180" s="249"/>
      <c r="G180" s="105" t="s">
        <v>73</v>
      </c>
      <c r="H180" s="106" t="s">
        <v>91</v>
      </c>
      <c r="I180" s="106" t="s">
        <v>73</v>
      </c>
      <c r="J180" s="107" t="s">
        <v>82</v>
      </c>
      <c r="K180" s="107"/>
      <c r="L180" s="108">
        <v>3</v>
      </c>
      <c r="M180" s="108"/>
      <c r="N180" s="109" t="s">
        <v>99</v>
      </c>
      <c r="O180" s="109"/>
      <c r="P180" s="106"/>
      <c r="Q180" s="110"/>
      <c r="R180" s="111">
        <f t="shared" si="145"/>
        <v>1</v>
      </c>
      <c r="S180" s="106">
        <f t="shared" si="146"/>
        <v>1</v>
      </c>
      <c r="T180" s="106">
        <f t="shared" si="147"/>
        <v>1</v>
      </c>
      <c r="U180" s="112">
        <f t="shared" si="148"/>
        <v>0</v>
      </c>
      <c r="V180" s="113">
        <f t="shared" si="149"/>
        <v>0</v>
      </c>
      <c r="W180" s="112">
        <f t="shared" si="150"/>
        <v>0</v>
      </c>
      <c r="X180" s="113">
        <f t="shared" si="151"/>
        <v>0</v>
      </c>
      <c r="Y180" s="112">
        <f t="shared" si="152"/>
        <v>0</v>
      </c>
      <c r="Z180" s="210">
        <f t="shared" si="153"/>
        <v>0</v>
      </c>
      <c r="AA180" s="103">
        <f t="shared" si="154"/>
        <v>0</v>
      </c>
      <c r="AB180" s="115" t="str">
        <f t="shared" si="155"/>
        <v>NO PROVIDER</v>
      </c>
      <c r="AC180" s="105"/>
      <c r="AD180" s="106"/>
      <c r="AE180" s="110"/>
      <c r="AF180" s="105"/>
      <c r="AG180" s="110"/>
      <c r="AH180" s="105"/>
      <c r="AI180" s="110"/>
      <c r="AJ180" s="211"/>
      <c r="AK180" s="111">
        <f t="shared" si="156"/>
        <v>0</v>
      </c>
      <c r="AL180" s="106">
        <f t="shared" si="157"/>
        <v>0</v>
      </c>
      <c r="AM180" s="112">
        <f t="shared" si="158"/>
        <v>0</v>
      </c>
      <c r="AN180" s="113">
        <f t="shared" si="159"/>
        <v>0</v>
      </c>
      <c r="AO180" s="112">
        <f t="shared" si="160"/>
        <v>0</v>
      </c>
      <c r="AP180" s="113">
        <f t="shared" si="161"/>
        <v>0</v>
      </c>
      <c r="AQ180" s="112">
        <f t="shared" si="162"/>
        <v>0</v>
      </c>
      <c r="AR180" s="114">
        <f t="shared" si="163"/>
        <v>0</v>
      </c>
      <c r="AS180" s="103">
        <f t="shared" si="164"/>
        <v>0</v>
      </c>
      <c r="AT180" s="115" t="str">
        <f t="shared" si="165"/>
        <v>EXLUDE</v>
      </c>
      <c r="AU180" s="95">
        <f t="shared" si="166"/>
        <v>0</v>
      </c>
      <c r="AV180" s="105"/>
      <c r="AW180" s="106"/>
      <c r="AX180" s="106"/>
      <c r="AY180" s="106"/>
      <c r="AZ180" s="106"/>
      <c r="BA180" s="110"/>
      <c r="BB180" s="105"/>
      <c r="BC180" s="110"/>
      <c r="BD180" s="105"/>
      <c r="BE180" s="110"/>
      <c r="BF180" s="105"/>
      <c r="BG180" s="106"/>
      <c r="BH180" s="106"/>
      <c r="BI180" s="106"/>
      <c r="BJ180" s="104"/>
      <c r="BK180" s="111">
        <f t="shared" si="167"/>
        <v>0</v>
      </c>
      <c r="BL180" s="106">
        <f t="shared" si="168"/>
        <v>0</v>
      </c>
      <c r="BM180" s="106">
        <f t="shared" si="169"/>
        <v>0</v>
      </c>
      <c r="BN180" s="106">
        <f t="shared" si="170"/>
        <v>0</v>
      </c>
      <c r="BO180" s="106">
        <f t="shared" si="171"/>
        <v>0</v>
      </c>
      <c r="BP180" s="112">
        <f t="shared" si="172"/>
        <v>0</v>
      </c>
      <c r="BQ180" s="113">
        <f t="shared" si="173"/>
        <v>0</v>
      </c>
      <c r="BR180" s="112">
        <f t="shared" si="174"/>
        <v>0</v>
      </c>
      <c r="BS180" s="210">
        <f t="shared" si="175"/>
        <v>0</v>
      </c>
      <c r="BT180" s="212">
        <f t="shared" si="176"/>
        <v>0</v>
      </c>
      <c r="BU180" s="242">
        <f t="shared" si="177"/>
        <v>0</v>
      </c>
      <c r="BV180" s="103">
        <f t="shared" si="178"/>
        <v>0</v>
      </c>
      <c r="BW180" s="120" t="str">
        <f t="shared" si="179"/>
        <v>POSTPONED</v>
      </c>
      <c r="BX180" s="118"/>
    </row>
    <row r="181" spans="1:76" ht="30" customHeight="1" x14ac:dyDescent="0.25">
      <c r="A181" s="99" t="s">
        <v>294</v>
      </c>
      <c r="B181" s="100" t="s">
        <v>358</v>
      </c>
      <c r="C181" s="208" t="s">
        <v>202</v>
      </c>
      <c r="D181" s="209" t="s">
        <v>90</v>
      </c>
      <c r="E181" s="103">
        <f t="shared" si="144"/>
        <v>0</v>
      </c>
      <c r="F181" s="132"/>
      <c r="G181" s="105" t="s">
        <v>73</v>
      </c>
      <c r="H181" s="106" t="s">
        <v>91</v>
      </c>
      <c r="I181" s="106" t="s">
        <v>73</v>
      </c>
      <c r="J181" s="107" t="s">
        <v>82</v>
      </c>
      <c r="K181" s="107"/>
      <c r="L181" s="108">
        <v>3</v>
      </c>
      <c r="M181" s="108"/>
      <c r="N181" s="109" t="s">
        <v>92</v>
      </c>
      <c r="O181" s="109"/>
      <c r="P181" s="106"/>
      <c r="Q181" s="110"/>
      <c r="R181" s="111">
        <f t="shared" si="145"/>
        <v>1</v>
      </c>
      <c r="S181" s="106">
        <f t="shared" si="146"/>
        <v>1</v>
      </c>
      <c r="T181" s="106">
        <f t="shared" si="147"/>
        <v>1</v>
      </c>
      <c r="U181" s="112">
        <f t="shared" si="148"/>
        <v>0</v>
      </c>
      <c r="V181" s="113">
        <f t="shared" si="149"/>
        <v>0</v>
      </c>
      <c r="W181" s="112">
        <f t="shared" si="150"/>
        <v>0</v>
      </c>
      <c r="X181" s="113">
        <f t="shared" si="151"/>
        <v>0</v>
      </c>
      <c r="Y181" s="112">
        <f t="shared" si="152"/>
        <v>0</v>
      </c>
      <c r="Z181" s="210">
        <f t="shared" si="153"/>
        <v>0</v>
      </c>
      <c r="AA181" s="103">
        <f t="shared" si="154"/>
        <v>0</v>
      </c>
      <c r="AB181" s="115" t="str">
        <f t="shared" si="155"/>
        <v>NO PROVIDER</v>
      </c>
      <c r="AC181" s="105"/>
      <c r="AD181" s="106"/>
      <c r="AE181" s="110"/>
      <c r="AF181" s="105"/>
      <c r="AG181" s="110"/>
      <c r="AH181" s="105"/>
      <c r="AI181" s="110"/>
      <c r="AJ181" s="211"/>
      <c r="AK181" s="111">
        <f t="shared" si="156"/>
        <v>0</v>
      </c>
      <c r="AL181" s="106">
        <f t="shared" si="157"/>
        <v>0</v>
      </c>
      <c r="AM181" s="112">
        <f t="shared" si="158"/>
        <v>0</v>
      </c>
      <c r="AN181" s="113">
        <f t="shared" si="159"/>
        <v>0</v>
      </c>
      <c r="AO181" s="112">
        <f t="shared" si="160"/>
        <v>0</v>
      </c>
      <c r="AP181" s="113">
        <f t="shared" si="161"/>
        <v>0</v>
      </c>
      <c r="AQ181" s="112">
        <f t="shared" si="162"/>
        <v>0</v>
      </c>
      <c r="AR181" s="114">
        <f t="shared" si="163"/>
        <v>0</v>
      </c>
      <c r="AS181" s="103">
        <f t="shared" si="164"/>
        <v>0</v>
      </c>
      <c r="AT181" s="115" t="str">
        <f t="shared" si="165"/>
        <v>EXLUDE</v>
      </c>
      <c r="AU181" s="95">
        <f t="shared" si="166"/>
        <v>0</v>
      </c>
      <c r="AV181" s="105"/>
      <c r="AW181" s="106"/>
      <c r="AX181" s="106"/>
      <c r="AY181" s="106"/>
      <c r="AZ181" s="106"/>
      <c r="BA181" s="110"/>
      <c r="BB181" s="105"/>
      <c r="BC181" s="110"/>
      <c r="BD181" s="105"/>
      <c r="BE181" s="110"/>
      <c r="BF181" s="105"/>
      <c r="BG181" s="106"/>
      <c r="BH181" s="106"/>
      <c r="BI181" s="106"/>
      <c r="BJ181" s="104"/>
      <c r="BK181" s="111">
        <f t="shared" si="167"/>
        <v>0</v>
      </c>
      <c r="BL181" s="106">
        <f t="shared" si="168"/>
        <v>0</v>
      </c>
      <c r="BM181" s="106">
        <f t="shared" si="169"/>
        <v>0</v>
      </c>
      <c r="BN181" s="106">
        <f t="shared" si="170"/>
        <v>0</v>
      </c>
      <c r="BO181" s="106">
        <f t="shared" si="171"/>
        <v>0</v>
      </c>
      <c r="BP181" s="112">
        <f t="shared" si="172"/>
        <v>0</v>
      </c>
      <c r="BQ181" s="113">
        <f t="shared" si="173"/>
        <v>0</v>
      </c>
      <c r="BR181" s="112">
        <f t="shared" si="174"/>
        <v>0</v>
      </c>
      <c r="BS181" s="210">
        <f t="shared" si="175"/>
        <v>0</v>
      </c>
      <c r="BT181" s="212">
        <f t="shared" si="176"/>
        <v>0</v>
      </c>
      <c r="BU181" s="242">
        <f t="shared" si="177"/>
        <v>0</v>
      </c>
      <c r="BV181" s="103">
        <f t="shared" si="178"/>
        <v>0</v>
      </c>
      <c r="BW181" s="120" t="str">
        <f t="shared" si="179"/>
        <v>POSTPONED</v>
      </c>
      <c r="BX181" s="118"/>
    </row>
    <row r="182" spans="1:76" ht="30" customHeight="1" x14ac:dyDescent="0.25">
      <c r="A182" s="99" t="s">
        <v>359</v>
      </c>
      <c r="B182" s="100"/>
      <c r="C182" s="218"/>
      <c r="D182" s="209" t="s">
        <v>90</v>
      </c>
      <c r="E182" s="103">
        <f t="shared" si="144"/>
        <v>0</v>
      </c>
      <c r="F182" s="132"/>
      <c r="G182" s="105" t="s">
        <v>73</v>
      </c>
      <c r="H182" s="106" t="s">
        <v>91</v>
      </c>
      <c r="I182" s="106" t="s">
        <v>73</v>
      </c>
      <c r="J182" s="107" t="s">
        <v>82</v>
      </c>
      <c r="K182" s="107"/>
      <c r="L182" s="108">
        <v>3</v>
      </c>
      <c r="M182" s="108"/>
      <c r="N182" s="109" t="s">
        <v>92</v>
      </c>
      <c r="O182" s="109"/>
      <c r="P182" s="106"/>
      <c r="Q182" s="110"/>
      <c r="R182" s="111">
        <f t="shared" si="145"/>
        <v>1</v>
      </c>
      <c r="S182" s="106">
        <f t="shared" si="146"/>
        <v>1</v>
      </c>
      <c r="T182" s="106">
        <f t="shared" si="147"/>
        <v>1</v>
      </c>
      <c r="U182" s="112">
        <f t="shared" si="148"/>
        <v>0</v>
      </c>
      <c r="V182" s="113">
        <f t="shared" si="149"/>
        <v>0</v>
      </c>
      <c r="W182" s="112">
        <f t="shared" si="150"/>
        <v>0</v>
      </c>
      <c r="X182" s="113">
        <f t="shared" si="151"/>
        <v>0</v>
      </c>
      <c r="Y182" s="112">
        <f t="shared" si="152"/>
        <v>0</v>
      </c>
      <c r="Z182" s="210">
        <f t="shared" si="153"/>
        <v>0</v>
      </c>
      <c r="AA182" s="103">
        <f t="shared" si="154"/>
        <v>0</v>
      </c>
      <c r="AB182" s="115" t="str">
        <f t="shared" si="155"/>
        <v>NO PROVIDER</v>
      </c>
      <c r="AC182" s="105"/>
      <c r="AD182" s="106"/>
      <c r="AE182" s="110"/>
      <c r="AF182" s="105"/>
      <c r="AG182" s="110"/>
      <c r="AH182" s="105"/>
      <c r="AI182" s="110"/>
      <c r="AJ182" s="211"/>
      <c r="AK182" s="111">
        <f t="shared" si="156"/>
        <v>0</v>
      </c>
      <c r="AL182" s="106">
        <f t="shared" si="157"/>
        <v>0</v>
      </c>
      <c r="AM182" s="112">
        <f t="shared" si="158"/>
        <v>0</v>
      </c>
      <c r="AN182" s="113">
        <f t="shared" si="159"/>
        <v>0</v>
      </c>
      <c r="AO182" s="112">
        <f t="shared" si="160"/>
        <v>0</v>
      </c>
      <c r="AP182" s="113">
        <f t="shared" si="161"/>
        <v>0</v>
      </c>
      <c r="AQ182" s="112">
        <f t="shared" si="162"/>
        <v>0</v>
      </c>
      <c r="AR182" s="114">
        <f t="shared" si="163"/>
        <v>0</v>
      </c>
      <c r="AS182" s="103">
        <f t="shared" si="164"/>
        <v>0</v>
      </c>
      <c r="AT182" s="115" t="str">
        <f t="shared" si="165"/>
        <v>EXLUDE</v>
      </c>
      <c r="AU182" s="95">
        <f t="shared" si="166"/>
        <v>0</v>
      </c>
      <c r="AV182" s="105"/>
      <c r="AW182" s="106"/>
      <c r="AX182" s="106"/>
      <c r="AY182" s="106"/>
      <c r="AZ182" s="106"/>
      <c r="BA182" s="110"/>
      <c r="BB182" s="105"/>
      <c r="BC182" s="110"/>
      <c r="BD182" s="105"/>
      <c r="BE182" s="110"/>
      <c r="BF182" s="105"/>
      <c r="BG182" s="106"/>
      <c r="BH182" s="106"/>
      <c r="BI182" s="106"/>
      <c r="BJ182" s="104"/>
      <c r="BK182" s="111">
        <f t="shared" si="167"/>
        <v>0</v>
      </c>
      <c r="BL182" s="106">
        <f t="shared" si="168"/>
        <v>0</v>
      </c>
      <c r="BM182" s="106">
        <f t="shared" si="169"/>
        <v>0</v>
      </c>
      <c r="BN182" s="106">
        <f t="shared" si="170"/>
        <v>0</v>
      </c>
      <c r="BO182" s="106">
        <f t="shared" si="171"/>
        <v>0</v>
      </c>
      <c r="BP182" s="112">
        <f t="shared" si="172"/>
        <v>0</v>
      </c>
      <c r="BQ182" s="113">
        <f t="shared" si="173"/>
        <v>0</v>
      </c>
      <c r="BR182" s="112">
        <f t="shared" si="174"/>
        <v>0</v>
      </c>
      <c r="BS182" s="210">
        <f t="shared" si="175"/>
        <v>0</v>
      </c>
      <c r="BT182" s="212">
        <f t="shared" si="176"/>
        <v>0</v>
      </c>
      <c r="BU182" s="242">
        <f t="shared" si="177"/>
        <v>0</v>
      </c>
      <c r="BV182" s="103">
        <f t="shared" si="178"/>
        <v>0</v>
      </c>
      <c r="BW182" s="120" t="str">
        <f t="shared" si="179"/>
        <v>POSTPONED</v>
      </c>
      <c r="BX182" s="118"/>
    </row>
    <row r="183" spans="1:76" ht="30" customHeight="1" x14ac:dyDescent="0.25">
      <c r="A183" s="121" t="s">
        <v>335</v>
      </c>
      <c r="B183" s="122" t="s">
        <v>336</v>
      </c>
      <c r="C183" s="101" t="s">
        <v>360</v>
      </c>
      <c r="D183" s="209" t="s">
        <v>90</v>
      </c>
      <c r="E183" s="103">
        <f t="shared" si="144"/>
        <v>0</v>
      </c>
      <c r="F183" s="132"/>
      <c r="G183" s="105" t="s">
        <v>73</v>
      </c>
      <c r="H183" s="106" t="s">
        <v>73</v>
      </c>
      <c r="I183" s="106" t="s">
        <v>73</v>
      </c>
      <c r="J183" s="107" t="s">
        <v>82</v>
      </c>
      <c r="K183" s="107"/>
      <c r="L183" s="108">
        <v>3</v>
      </c>
      <c r="M183" s="108"/>
      <c r="N183" s="109" t="s">
        <v>92</v>
      </c>
      <c r="O183" s="109"/>
      <c r="P183" s="106"/>
      <c r="Q183" s="110"/>
      <c r="R183" s="111">
        <f t="shared" si="145"/>
        <v>1</v>
      </c>
      <c r="S183" s="106">
        <f t="shared" si="146"/>
        <v>1</v>
      </c>
      <c r="T183" s="106">
        <f t="shared" si="147"/>
        <v>1</v>
      </c>
      <c r="U183" s="112">
        <f t="shared" si="148"/>
        <v>0</v>
      </c>
      <c r="V183" s="113">
        <f t="shared" si="149"/>
        <v>0</v>
      </c>
      <c r="W183" s="112">
        <f t="shared" si="150"/>
        <v>0</v>
      </c>
      <c r="X183" s="113">
        <f t="shared" si="151"/>
        <v>0</v>
      </c>
      <c r="Y183" s="112">
        <f t="shared" si="152"/>
        <v>0</v>
      </c>
      <c r="Z183" s="210">
        <f t="shared" si="153"/>
        <v>0</v>
      </c>
      <c r="AA183" s="103">
        <f t="shared" si="154"/>
        <v>0</v>
      </c>
      <c r="AB183" s="115" t="str">
        <f t="shared" si="155"/>
        <v>-</v>
      </c>
      <c r="AC183" s="105"/>
      <c r="AD183" s="106"/>
      <c r="AE183" s="110"/>
      <c r="AF183" s="105"/>
      <c r="AG183" s="110"/>
      <c r="AH183" s="105"/>
      <c r="AI183" s="110"/>
      <c r="AJ183" s="211"/>
      <c r="AK183" s="111">
        <f t="shared" si="156"/>
        <v>0</v>
      </c>
      <c r="AL183" s="106">
        <f t="shared" si="157"/>
        <v>0</v>
      </c>
      <c r="AM183" s="112">
        <f t="shared" si="158"/>
        <v>0</v>
      </c>
      <c r="AN183" s="113">
        <f t="shared" si="159"/>
        <v>0</v>
      </c>
      <c r="AO183" s="112">
        <f t="shared" si="160"/>
        <v>0</v>
      </c>
      <c r="AP183" s="113">
        <f t="shared" si="161"/>
        <v>0</v>
      </c>
      <c r="AQ183" s="112">
        <f t="shared" si="162"/>
        <v>0</v>
      </c>
      <c r="AR183" s="114">
        <f t="shared" si="163"/>
        <v>0</v>
      </c>
      <c r="AS183" s="103">
        <f t="shared" si="164"/>
        <v>0</v>
      </c>
      <c r="AT183" s="115" t="str">
        <f t="shared" si="165"/>
        <v>EXLUDE</v>
      </c>
      <c r="AU183" s="95">
        <f t="shared" si="166"/>
        <v>0</v>
      </c>
      <c r="AV183" s="105"/>
      <c r="AW183" s="106"/>
      <c r="AX183" s="106"/>
      <c r="AY183" s="106"/>
      <c r="AZ183" s="106"/>
      <c r="BA183" s="110"/>
      <c r="BB183" s="105"/>
      <c r="BC183" s="110"/>
      <c r="BD183" s="105"/>
      <c r="BE183" s="110"/>
      <c r="BF183" s="105"/>
      <c r="BG183" s="106"/>
      <c r="BH183" s="106"/>
      <c r="BI183" s="106"/>
      <c r="BJ183" s="104"/>
      <c r="BK183" s="111">
        <f t="shared" si="167"/>
        <v>0</v>
      </c>
      <c r="BL183" s="106">
        <f t="shared" si="168"/>
        <v>0</v>
      </c>
      <c r="BM183" s="106">
        <f t="shared" si="169"/>
        <v>0</v>
      </c>
      <c r="BN183" s="106">
        <f t="shared" si="170"/>
        <v>0</v>
      </c>
      <c r="BO183" s="106">
        <f t="shared" si="171"/>
        <v>0</v>
      </c>
      <c r="BP183" s="112">
        <f t="shared" si="172"/>
        <v>0</v>
      </c>
      <c r="BQ183" s="113">
        <f t="shared" si="173"/>
        <v>0</v>
      </c>
      <c r="BR183" s="112">
        <f t="shared" si="174"/>
        <v>0</v>
      </c>
      <c r="BS183" s="210">
        <f t="shared" si="175"/>
        <v>0</v>
      </c>
      <c r="BT183" s="212">
        <f t="shared" si="176"/>
        <v>0</v>
      </c>
      <c r="BU183" s="242">
        <f t="shared" si="177"/>
        <v>0</v>
      </c>
      <c r="BV183" s="103">
        <f t="shared" si="178"/>
        <v>0</v>
      </c>
      <c r="BW183" s="120" t="str">
        <f t="shared" si="179"/>
        <v>POSTPONED</v>
      </c>
      <c r="BX183" s="118"/>
    </row>
    <row r="184" spans="1:76" ht="30" customHeight="1" x14ac:dyDescent="0.25">
      <c r="A184" s="123" t="s">
        <v>177</v>
      </c>
      <c r="B184" s="124" t="s">
        <v>361</v>
      </c>
      <c r="C184" s="260" t="s">
        <v>362</v>
      </c>
      <c r="D184" s="257" t="s">
        <v>90</v>
      </c>
      <c r="E184" s="103">
        <f t="shared" si="144"/>
        <v>0</v>
      </c>
      <c r="F184" s="132"/>
      <c r="G184" s="105"/>
      <c r="H184" s="106" t="s">
        <v>82</v>
      </c>
      <c r="I184" s="106"/>
      <c r="J184" s="107" t="s">
        <v>73</v>
      </c>
      <c r="K184" s="107"/>
      <c r="L184" s="108">
        <v>6</v>
      </c>
      <c r="M184" s="108"/>
      <c r="N184" s="109" t="s">
        <v>74</v>
      </c>
      <c r="O184" s="109"/>
      <c r="P184" s="106"/>
      <c r="Q184" s="110"/>
      <c r="R184" s="111">
        <f t="shared" si="145"/>
        <v>0</v>
      </c>
      <c r="S184" s="106">
        <f t="shared" si="146"/>
        <v>0</v>
      </c>
      <c r="T184" s="106">
        <f t="shared" si="147"/>
        <v>0</v>
      </c>
      <c r="U184" s="112">
        <f t="shared" si="148"/>
        <v>4</v>
      </c>
      <c r="V184" s="113">
        <f t="shared" si="149"/>
        <v>2.2400000000000002</v>
      </c>
      <c r="W184" s="112">
        <f t="shared" si="150"/>
        <v>1</v>
      </c>
      <c r="X184" s="113">
        <f t="shared" si="151"/>
        <v>0.81</v>
      </c>
      <c r="Y184" s="112">
        <f t="shared" si="152"/>
        <v>4</v>
      </c>
      <c r="Z184" s="210">
        <f t="shared" si="153"/>
        <v>2.2400000000000002</v>
      </c>
      <c r="AA184" s="103">
        <f t="shared" si="154"/>
        <v>0</v>
      </c>
      <c r="AB184" s="115" t="str">
        <f t="shared" si="155"/>
        <v>EXCLUDE</v>
      </c>
      <c r="AC184" s="105"/>
      <c r="AD184" s="106"/>
      <c r="AE184" s="110"/>
      <c r="AF184" s="105"/>
      <c r="AG184" s="110"/>
      <c r="AH184" s="105"/>
      <c r="AI184" s="110"/>
      <c r="AJ184" s="211"/>
      <c r="AK184" s="111">
        <f t="shared" si="156"/>
        <v>0</v>
      </c>
      <c r="AL184" s="106">
        <f t="shared" si="157"/>
        <v>0</v>
      </c>
      <c r="AM184" s="112">
        <f t="shared" si="158"/>
        <v>0</v>
      </c>
      <c r="AN184" s="113">
        <f t="shared" si="159"/>
        <v>0</v>
      </c>
      <c r="AO184" s="112">
        <f t="shared" si="160"/>
        <v>0</v>
      </c>
      <c r="AP184" s="113">
        <f t="shared" si="161"/>
        <v>0</v>
      </c>
      <c r="AQ184" s="112">
        <f t="shared" si="162"/>
        <v>0</v>
      </c>
      <c r="AR184" s="114">
        <f t="shared" si="163"/>
        <v>0</v>
      </c>
      <c r="AS184" s="103">
        <f t="shared" si="164"/>
        <v>0</v>
      </c>
      <c r="AT184" s="115" t="str">
        <f t="shared" si="165"/>
        <v>EXLUDE</v>
      </c>
      <c r="AU184" s="95">
        <f t="shared" si="166"/>
        <v>0</v>
      </c>
      <c r="AV184" s="105"/>
      <c r="AW184" s="106"/>
      <c r="AX184" s="106"/>
      <c r="AY184" s="106"/>
      <c r="AZ184" s="106"/>
      <c r="BA184" s="110"/>
      <c r="BB184" s="105"/>
      <c r="BC184" s="110"/>
      <c r="BD184" s="105"/>
      <c r="BE184" s="110"/>
      <c r="BF184" s="105"/>
      <c r="BG184" s="106"/>
      <c r="BH184" s="106"/>
      <c r="BI184" s="106"/>
      <c r="BJ184" s="104"/>
      <c r="BK184" s="111">
        <f t="shared" si="167"/>
        <v>0</v>
      </c>
      <c r="BL184" s="106">
        <f t="shared" si="168"/>
        <v>0</v>
      </c>
      <c r="BM184" s="106">
        <f t="shared" si="169"/>
        <v>0</v>
      </c>
      <c r="BN184" s="106">
        <f t="shared" si="170"/>
        <v>0</v>
      </c>
      <c r="BO184" s="106">
        <f t="shared" si="171"/>
        <v>0</v>
      </c>
      <c r="BP184" s="112">
        <f t="shared" si="172"/>
        <v>0</v>
      </c>
      <c r="BQ184" s="113">
        <f t="shared" si="173"/>
        <v>0</v>
      </c>
      <c r="BR184" s="112">
        <f t="shared" si="174"/>
        <v>0</v>
      </c>
      <c r="BS184" s="210">
        <f t="shared" si="175"/>
        <v>0</v>
      </c>
      <c r="BT184" s="212">
        <f t="shared" si="176"/>
        <v>0</v>
      </c>
      <c r="BU184" s="242">
        <f t="shared" si="177"/>
        <v>0</v>
      </c>
      <c r="BV184" s="103">
        <f t="shared" si="178"/>
        <v>0</v>
      </c>
      <c r="BW184" s="120" t="str">
        <f t="shared" si="179"/>
        <v>POSTPONED</v>
      </c>
      <c r="BX184" s="118"/>
    </row>
    <row r="185" spans="1:76" ht="30" customHeight="1" x14ac:dyDescent="0.25">
      <c r="A185" s="123" t="s">
        <v>177</v>
      </c>
      <c r="B185" s="124" t="s">
        <v>363</v>
      </c>
      <c r="C185" s="260" t="s">
        <v>364</v>
      </c>
      <c r="D185" s="257" t="s">
        <v>90</v>
      </c>
      <c r="E185" s="103">
        <f t="shared" ref="E185:E204" si="180">IF(BV185=0,0,AU185+BV185)</f>
        <v>0</v>
      </c>
      <c r="F185" s="132"/>
      <c r="G185" s="105"/>
      <c r="H185" s="106" t="s">
        <v>82</v>
      </c>
      <c r="I185" s="106"/>
      <c r="J185" s="107" t="s">
        <v>73</v>
      </c>
      <c r="K185" s="107"/>
      <c r="L185" s="108">
        <v>7</v>
      </c>
      <c r="M185" s="108"/>
      <c r="N185" s="109" t="s">
        <v>74</v>
      </c>
      <c r="O185" s="109"/>
      <c r="P185" s="106"/>
      <c r="Q185" s="110"/>
      <c r="R185" s="111">
        <f t="shared" ref="R185:R204" si="181">IF(G185=$G$7,1,0)</f>
        <v>0</v>
      </c>
      <c r="S185" s="106">
        <f t="shared" ref="S185:S204" si="182">IF(H185=$H$7,1,IF(H185=$H$9,1,0))</f>
        <v>0</v>
      </c>
      <c r="T185" s="106">
        <f t="shared" ref="T185:T204" si="183">IF(I185=$I$7,1,0)</f>
        <v>0</v>
      </c>
      <c r="U185" s="112">
        <f t="shared" ref="U185:U204" si="184">IF(J185=$J$7,$K$7,$K$8)</f>
        <v>4</v>
      </c>
      <c r="V185" s="113">
        <f t="shared" ref="V185:V216" si="185">U185*$K$5</f>
        <v>2.2400000000000002</v>
      </c>
      <c r="W185" s="112">
        <f t="shared" ref="W185:W204" si="186">IF(L185&gt;$L$11,$M$7,IF(L185&gt;$L$15,$M$11,IF(L185&gt;$L$19,$M$15,IF(L185&gt;$L$23,$M$19,0))))</f>
        <v>1</v>
      </c>
      <c r="X185" s="113">
        <f t="shared" ref="X185:X216" si="187">W185*$M$5</f>
        <v>0.81</v>
      </c>
      <c r="Y185" s="112">
        <f t="shared" ref="Y185:Y204" si="188">IF(N185=$N$7,$O$7,IF(N185=$N$8,$O$8,$O$9))</f>
        <v>4</v>
      </c>
      <c r="Z185" s="210">
        <f t="shared" ref="Z185:Z216" si="189">Y185*$O$5</f>
        <v>2.2400000000000002</v>
      </c>
      <c r="AA185" s="103">
        <f t="shared" ref="AA185:AA216" si="190">(V185+X185+Z185)*R185*S185*T185</f>
        <v>0</v>
      </c>
      <c r="AB185" s="115" t="str">
        <f t="shared" ref="AB185:AB204" si="191">IF(H185=$H$9,"NO PROVIDER",IF(H185=$H$8,"EXCLUDE","-"))</f>
        <v>EXCLUDE</v>
      </c>
      <c r="AC185" s="105"/>
      <c r="AD185" s="106"/>
      <c r="AE185" s="110"/>
      <c r="AF185" s="105"/>
      <c r="AG185" s="110"/>
      <c r="AH185" s="105"/>
      <c r="AI185" s="110"/>
      <c r="AJ185" s="211"/>
      <c r="AK185" s="111">
        <f t="shared" ref="AK185:AK204" si="192">IF(AC185=$AC$7,1,0)</f>
        <v>0</v>
      </c>
      <c r="AL185" s="106">
        <f t="shared" ref="AL185:AL204" si="193">IF(AD185=$AD$7,1,0)</f>
        <v>0</v>
      </c>
      <c r="AM185" s="112">
        <f t="shared" ref="AM185:AM204" si="194">IF(AE185=$AE$7,4,IF(AE185=$AE$8,3,IF(AE185=$AE$9,2,IF(AE185=$AE$10,1,0))))</f>
        <v>0</v>
      </c>
      <c r="AN185" s="113">
        <f t="shared" ref="AN185:AN216" si="195">AM185*$AF$5</f>
        <v>0</v>
      </c>
      <c r="AO185" s="112">
        <f t="shared" ref="AO185:AO204" si="196">IF(AG185=$AG$7,4,IF(AG185=$AG$8,2,0))</f>
        <v>0</v>
      </c>
      <c r="AP185" s="113">
        <f t="shared" ref="AP185:AP216" si="197">AO185*$AH$5</f>
        <v>0</v>
      </c>
      <c r="AQ185" s="112">
        <f t="shared" ref="AQ185:AQ204" si="198">IF(AI185=$AI$7,4,IF(AI185=$AI$8,2,0))</f>
        <v>0</v>
      </c>
      <c r="AR185" s="114">
        <f t="shared" ref="AR185:AR216" si="199">AQ185*$AJ$5</f>
        <v>0</v>
      </c>
      <c r="AS185" s="103">
        <f t="shared" ref="AS185:AS216" si="200">(AN185+AP185+AR185)*AK185*AL185</f>
        <v>0</v>
      </c>
      <c r="AT185" s="115" t="str">
        <f t="shared" ref="AT185:AT216" si="201">IF(AS185=0,"EXLUDE","-")</f>
        <v>EXLUDE</v>
      </c>
      <c r="AU185" s="95">
        <f t="shared" ref="AU185:AU204" si="202">IF(AS185=0,0,AS185+AA185)</f>
        <v>0</v>
      </c>
      <c r="AV185" s="105"/>
      <c r="AW185" s="106"/>
      <c r="AX185" s="106"/>
      <c r="AY185" s="106"/>
      <c r="AZ185" s="106"/>
      <c r="BA185" s="110"/>
      <c r="BB185" s="105"/>
      <c r="BC185" s="110"/>
      <c r="BD185" s="105"/>
      <c r="BE185" s="110"/>
      <c r="BF185" s="105"/>
      <c r="BG185" s="106"/>
      <c r="BH185" s="106"/>
      <c r="BI185" s="106"/>
      <c r="BJ185" s="104"/>
      <c r="BK185" s="111">
        <f t="shared" ref="BK185:BK204" si="203">IF(AV185=$AV$7,1,0)</f>
        <v>0</v>
      </c>
      <c r="BL185" s="106">
        <f t="shared" ref="BL185:BL204" si="204">IF(AW185=$AW$7,1,0)</f>
        <v>0</v>
      </c>
      <c r="BM185" s="106">
        <f t="shared" ref="BM185:BM204" si="205">IF(AX185=$AX$7,1,0)</f>
        <v>0</v>
      </c>
      <c r="BN185" s="106">
        <f t="shared" ref="BN185:BN204" si="206">IF(AY185=$AY$7,1,0)</f>
        <v>0</v>
      </c>
      <c r="BO185" s="106">
        <f t="shared" ref="BO185:BO204" si="207">IF(AZ185=$AZ$7,1,0)</f>
        <v>0</v>
      </c>
      <c r="BP185" s="112">
        <f t="shared" ref="BP185:BP204" si="208">IF(BA185=$BA$7,4,IF(BA185=$BA$8,2,0))</f>
        <v>0</v>
      </c>
      <c r="BQ185" s="113">
        <f t="shared" ref="BQ185:BQ216" si="209">BP185*$BB$5</f>
        <v>0</v>
      </c>
      <c r="BR185" s="112">
        <f t="shared" ref="BR185:BR204" si="210">IF(BC185=$BC$7,4,IF(BC185=$BC$8,3,IF(BC185=$BC$9,2,IF(BC185=$BC$10,1,0))))</f>
        <v>0</v>
      </c>
      <c r="BS185" s="210">
        <f t="shared" ref="BS185:BS216" si="211">BR185*$BD$5</f>
        <v>0</v>
      </c>
      <c r="BT185" s="212">
        <f t="shared" ref="BT185:BT204" si="212">IF(BE185=$BE$7,4,IF(BE185=$BE$8,2,0))</f>
        <v>0</v>
      </c>
      <c r="BU185" s="242">
        <f t="shared" ref="BU185:BU216" si="213">BT185*$BF$5</f>
        <v>0</v>
      </c>
      <c r="BV185" s="103">
        <f t="shared" ref="BV185:BV216" si="214">(BQ185+BS185+BU185)*BK185*BL185*BM185*BN185*BO185</f>
        <v>0</v>
      </c>
      <c r="BW185" s="120" t="str">
        <f t="shared" si="179"/>
        <v>POSTPONED</v>
      </c>
      <c r="BX185" s="118"/>
    </row>
    <row r="186" spans="1:76" ht="30" customHeight="1" x14ac:dyDescent="0.25">
      <c r="A186" s="123" t="s">
        <v>302</v>
      </c>
      <c r="B186" s="124" t="s">
        <v>365</v>
      </c>
      <c r="C186" s="260" t="s">
        <v>366</v>
      </c>
      <c r="D186" s="257" t="s">
        <v>90</v>
      </c>
      <c r="E186" s="103">
        <f t="shared" si="180"/>
        <v>0</v>
      </c>
      <c r="F186" s="132"/>
      <c r="G186" s="105"/>
      <c r="H186" s="106" t="s">
        <v>82</v>
      </c>
      <c r="I186" s="106"/>
      <c r="J186" s="107" t="s">
        <v>73</v>
      </c>
      <c r="K186" s="107"/>
      <c r="L186" s="108">
        <v>3</v>
      </c>
      <c r="M186" s="108"/>
      <c r="N186" s="109" t="s">
        <v>92</v>
      </c>
      <c r="O186" s="109"/>
      <c r="P186" s="106"/>
      <c r="Q186" s="110"/>
      <c r="R186" s="111">
        <f t="shared" si="181"/>
        <v>0</v>
      </c>
      <c r="S186" s="106">
        <f t="shared" si="182"/>
        <v>0</v>
      </c>
      <c r="T186" s="106">
        <f t="shared" si="183"/>
        <v>0</v>
      </c>
      <c r="U186" s="112">
        <f t="shared" si="184"/>
        <v>4</v>
      </c>
      <c r="V186" s="113">
        <f t="shared" si="185"/>
        <v>2.2400000000000002</v>
      </c>
      <c r="W186" s="112">
        <f t="shared" si="186"/>
        <v>0</v>
      </c>
      <c r="X186" s="113">
        <f t="shared" si="187"/>
        <v>0</v>
      </c>
      <c r="Y186" s="112">
        <f t="shared" si="188"/>
        <v>0</v>
      </c>
      <c r="Z186" s="210">
        <f t="shared" si="189"/>
        <v>0</v>
      </c>
      <c r="AA186" s="103">
        <f t="shared" si="190"/>
        <v>0</v>
      </c>
      <c r="AB186" s="115" t="str">
        <f t="shared" si="191"/>
        <v>EXCLUDE</v>
      </c>
      <c r="AC186" s="105"/>
      <c r="AD186" s="106"/>
      <c r="AE186" s="110"/>
      <c r="AF186" s="105"/>
      <c r="AG186" s="110"/>
      <c r="AH186" s="105"/>
      <c r="AI186" s="110"/>
      <c r="AJ186" s="211"/>
      <c r="AK186" s="111">
        <f t="shared" si="192"/>
        <v>0</v>
      </c>
      <c r="AL186" s="106">
        <f t="shared" si="193"/>
        <v>0</v>
      </c>
      <c r="AM186" s="112">
        <f t="shared" si="194"/>
        <v>0</v>
      </c>
      <c r="AN186" s="113">
        <f t="shared" si="195"/>
        <v>0</v>
      </c>
      <c r="AO186" s="112">
        <f t="shared" si="196"/>
        <v>0</v>
      </c>
      <c r="AP186" s="113">
        <f t="shared" si="197"/>
        <v>0</v>
      </c>
      <c r="AQ186" s="112">
        <f t="shared" si="198"/>
        <v>0</v>
      </c>
      <c r="AR186" s="114">
        <f t="shared" si="199"/>
        <v>0</v>
      </c>
      <c r="AS186" s="103">
        <f t="shared" si="200"/>
        <v>0</v>
      </c>
      <c r="AT186" s="115" t="str">
        <f t="shared" si="201"/>
        <v>EXLUDE</v>
      </c>
      <c r="AU186" s="95">
        <f t="shared" si="202"/>
        <v>0</v>
      </c>
      <c r="AV186" s="105"/>
      <c r="AW186" s="106"/>
      <c r="AX186" s="106"/>
      <c r="AY186" s="106"/>
      <c r="AZ186" s="106"/>
      <c r="BA186" s="110"/>
      <c r="BB186" s="105"/>
      <c r="BC186" s="110"/>
      <c r="BD186" s="105"/>
      <c r="BE186" s="110"/>
      <c r="BF186" s="105"/>
      <c r="BG186" s="106"/>
      <c r="BH186" s="106"/>
      <c r="BI186" s="106"/>
      <c r="BJ186" s="104"/>
      <c r="BK186" s="111">
        <f t="shared" si="203"/>
        <v>0</v>
      </c>
      <c r="BL186" s="106">
        <f t="shared" si="204"/>
        <v>0</v>
      </c>
      <c r="BM186" s="106">
        <f t="shared" si="205"/>
        <v>0</v>
      </c>
      <c r="BN186" s="106">
        <f t="shared" si="206"/>
        <v>0</v>
      </c>
      <c r="BO186" s="106">
        <f t="shared" si="207"/>
        <v>0</v>
      </c>
      <c r="BP186" s="112">
        <f t="shared" si="208"/>
        <v>0</v>
      </c>
      <c r="BQ186" s="113">
        <f t="shared" si="209"/>
        <v>0</v>
      </c>
      <c r="BR186" s="112">
        <f t="shared" si="210"/>
        <v>0</v>
      </c>
      <c r="BS186" s="210">
        <f t="shared" si="211"/>
        <v>0</v>
      </c>
      <c r="BT186" s="212">
        <f t="shared" si="212"/>
        <v>0</v>
      </c>
      <c r="BU186" s="242">
        <f t="shared" si="213"/>
        <v>0</v>
      </c>
      <c r="BV186" s="103">
        <f t="shared" si="214"/>
        <v>0</v>
      </c>
      <c r="BW186" s="120" t="str">
        <f t="shared" si="179"/>
        <v>POSTPONED</v>
      </c>
      <c r="BX186" s="118"/>
    </row>
    <row r="187" spans="1:76" ht="30" customHeight="1" x14ac:dyDescent="0.25">
      <c r="A187" s="126" t="s">
        <v>192</v>
      </c>
      <c r="B187" s="127" t="s">
        <v>367</v>
      </c>
      <c r="C187" s="260" t="s">
        <v>368</v>
      </c>
      <c r="D187" s="257" t="s">
        <v>90</v>
      </c>
      <c r="E187" s="103">
        <f t="shared" si="180"/>
        <v>0</v>
      </c>
      <c r="F187" s="132"/>
      <c r="G187" s="105"/>
      <c r="H187" s="106" t="s">
        <v>82</v>
      </c>
      <c r="I187" s="106"/>
      <c r="J187" s="107" t="s">
        <v>73</v>
      </c>
      <c r="K187" s="107"/>
      <c r="L187" s="108">
        <v>10</v>
      </c>
      <c r="M187" s="108"/>
      <c r="N187" s="109" t="s">
        <v>74</v>
      </c>
      <c r="O187" s="109"/>
      <c r="P187" s="106"/>
      <c r="Q187" s="110"/>
      <c r="R187" s="111">
        <f t="shared" si="181"/>
        <v>0</v>
      </c>
      <c r="S187" s="106">
        <f t="shared" si="182"/>
        <v>0</v>
      </c>
      <c r="T187" s="106">
        <f t="shared" si="183"/>
        <v>0</v>
      </c>
      <c r="U187" s="112">
        <f t="shared" si="184"/>
        <v>4</v>
      </c>
      <c r="V187" s="113">
        <f t="shared" si="185"/>
        <v>2.2400000000000002</v>
      </c>
      <c r="W187" s="112">
        <f t="shared" si="186"/>
        <v>2</v>
      </c>
      <c r="X187" s="113">
        <f t="shared" si="187"/>
        <v>1.62</v>
      </c>
      <c r="Y187" s="112">
        <f t="shared" si="188"/>
        <v>4</v>
      </c>
      <c r="Z187" s="210">
        <f t="shared" si="189"/>
        <v>2.2400000000000002</v>
      </c>
      <c r="AA187" s="103">
        <f t="shared" si="190"/>
        <v>0</v>
      </c>
      <c r="AB187" s="115" t="str">
        <f t="shared" si="191"/>
        <v>EXCLUDE</v>
      </c>
      <c r="AC187" s="105"/>
      <c r="AD187" s="106"/>
      <c r="AE187" s="110"/>
      <c r="AF187" s="105"/>
      <c r="AG187" s="110"/>
      <c r="AH187" s="105"/>
      <c r="AI187" s="110"/>
      <c r="AJ187" s="211"/>
      <c r="AK187" s="111">
        <f t="shared" si="192"/>
        <v>0</v>
      </c>
      <c r="AL187" s="106">
        <f t="shared" si="193"/>
        <v>0</v>
      </c>
      <c r="AM187" s="112">
        <f t="shared" si="194"/>
        <v>0</v>
      </c>
      <c r="AN187" s="113">
        <f t="shared" si="195"/>
        <v>0</v>
      </c>
      <c r="AO187" s="112">
        <f t="shared" si="196"/>
        <v>0</v>
      </c>
      <c r="AP187" s="113">
        <f t="shared" si="197"/>
        <v>0</v>
      </c>
      <c r="AQ187" s="112">
        <f t="shared" si="198"/>
        <v>0</v>
      </c>
      <c r="AR187" s="114">
        <f t="shared" si="199"/>
        <v>0</v>
      </c>
      <c r="AS187" s="103">
        <f t="shared" si="200"/>
        <v>0</v>
      </c>
      <c r="AT187" s="115" t="str">
        <f t="shared" si="201"/>
        <v>EXLUDE</v>
      </c>
      <c r="AU187" s="95">
        <f t="shared" si="202"/>
        <v>0</v>
      </c>
      <c r="AV187" s="105"/>
      <c r="AW187" s="106"/>
      <c r="AX187" s="106"/>
      <c r="AY187" s="106"/>
      <c r="AZ187" s="106"/>
      <c r="BA187" s="110"/>
      <c r="BB187" s="105"/>
      <c r="BC187" s="110"/>
      <c r="BD187" s="105"/>
      <c r="BE187" s="110"/>
      <c r="BF187" s="105"/>
      <c r="BG187" s="106"/>
      <c r="BH187" s="106"/>
      <c r="BI187" s="106"/>
      <c r="BJ187" s="104"/>
      <c r="BK187" s="111">
        <f t="shared" si="203"/>
        <v>0</v>
      </c>
      <c r="BL187" s="106">
        <f t="shared" si="204"/>
        <v>0</v>
      </c>
      <c r="BM187" s="106">
        <f t="shared" si="205"/>
        <v>0</v>
      </c>
      <c r="BN187" s="106">
        <f t="shared" si="206"/>
        <v>0</v>
      </c>
      <c r="BO187" s="106">
        <f t="shared" si="207"/>
        <v>0</v>
      </c>
      <c r="BP187" s="112">
        <f t="shared" si="208"/>
        <v>0</v>
      </c>
      <c r="BQ187" s="113">
        <f t="shared" si="209"/>
        <v>0</v>
      </c>
      <c r="BR187" s="112">
        <f t="shared" si="210"/>
        <v>0</v>
      </c>
      <c r="BS187" s="210">
        <f t="shared" si="211"/>
        <v>0</v>
      </c>
      <c r="BT187" s="212">
        <f t="shared" si="212"/>
        <v>0</v>
      </c>
      <c r="BU187" s="242">
        <f t="shared" si="213"/>
        <v>0</v>
      </c>
      <c r="BV187" s="103">
        <f t="shared" si="214"/>
        <v>0</v>
      </c>
      <c r="BW187" s="120" t="str">
        <f t="shared" si="179"/>
        <v>POSTPONED</v>
      </c>
      <c r="BX187" s="118"/>
    </row>
    <row r="188" spans="1:76" s="130" customFormat="1" ht="30" customHeight="1" x14ac:dyDescent="0.25">
      <c r="A188" s="99" t="s">
        <v>196</v>
      </c>
      <c r="B188" s="100" t="s">
        <v>369</v>
      </c>
      <c r="C188" s="260" t="s">
        <v>370</v>
      </c>
      <c r="D188" s="257" t="s">
        <v>90</v>
      </c>
      <c r="E188" s="103">
        <f t="shared" si="180"/>
        <v>0</v>
      </c>
      <c r="F188" s="249"/>
      <c r="G188" s="105"/>
      <c r="H188" s="106" t="s">
        <v>82</v>
      </c>
      <c r="I188" s="106"/>
      <c r="J188" s="107"/>
      <c r="K188" s="107"/>
      <c r="L188" s="108">
        <v>12</v>
      </c>
      <c r="M188" s="108"/>
      <c r="N188" s="109"/>
      <c r="O188" s="109"/>
      <c r="P188" s="106"/>
      <c r="Q188" s="110"/>
      <c r="R188" s="111">
        <f t="shared" si="181"/>
        <v>0</v>
      </c>
      <c r="S188" s="106">
        <f t="shared" si="182"/>
        <v>0</v>
      </c>
      <c r="T188" s="106">
        <f t="shared" si="183"/>
        <v>0</v>
      </c>
      <c r="U188" s="112">
        <f t="shared" si="184"/>
        <v>0</v>
      </c>
      <c r="V188" s="113">
        <f t="shared" si="185"/>
        <v>0</v>
      </c>
      <c r="W188" s="112">
        <f t="shared" si="186"/>
        <v>3</v>
      </c>
      <c r="X188" s="113">
        <f t="shared" si="187"/>
        <v>2.4300000000000002</v>
      </c>
      <c r="Y188" s="112">
        <f t="shared" si="188"/>
        <v>0</v>
      </c>
      <c r="Z188" s="210">
        <f t="shared" si="189"/>
        <v>0</v>
      </c>
      <c r="AA188" s="103">
        <f t="shared" si="190"/>
        <v>0</v>
      </c>
      <c r="AB188" s="115" t="str">
        <f t="shared" si="191"/>
        <v>EXCLUDE</v>
      </c>
      <c r="AC188" s="105"/>
      <c r="AD188" s="106"/>
      <c r="AE188" s="110"/>
      <c r="AF188" s="105"/>
      <c r="AG188" s="110"/>
      <c r="AH188" s="105"/>
      <c r="AI188" s="110"/>
      <c r="AJ188" s="211"/>
      <c r="AK188" s="111">
        <f t="shared" si="192"/>
        <v>0</v>
      </c>
      <c r="AL188" s="106">
        <f t="shared" si="193"/>
        <v>0</v>
      </c>
      <c r="AM188" s="112">
        <f t="shared" si="194"/>
        <v>0</v>
      </c>
      <c r="AN188" s="113">
        <f t="shared" si="195"/>
        <v>0</v>
      </c>
      <c r="AO188" s="112">
        <f t="shared" si="196"/>
        <v>0</v>
      </c>
      <c r="AP188" s="113">
        <f t="shared" si="197"/>
        <v>0</v>
      </c>
      <c r="AQ188" s="112">
        <f t="shared" si="198"/>
        <v>0</v>
      </c>
      <c r="AR188" s="114">
        <f t="shared" si="199"/>
        <v>0</v>
      </c>
      <c r="AS188" s="103">
        <f t="shared" si="200"/>
        <v>0</v>
      </c>
      <c r="AT188" s="115" t="str">
        <f t="shared" si="201"/>
        <v>EXLUDE</v>
      </c>
      <c r="AU188" s="95">
        <f t="shared" si="202"/>
        <v>0</v>
      </c>
      <c r="AV188" s="105"/>
      <c r="AW188" s="106"/>
      <c r="AX188" s="106"/>
      <c r="AY188" s="106"/>
      <c r="AZ188" s="106"/>
      <c r="BA188" s="110"/>
      <c r="BB188" s="105"/>
      <c r="BC188" s="110"/>
      <c r="BD188" s="105"/>
      <c r="BE188" s="110"/>
      <c r="BF188" s="105"/>
      <c r="BG188" s="106"/>
      <c r="BH188" s="106"/>
      <c r="BI188" s="106"/>
      <c r="BJ188" s="104"/>
      <c r="BK188" s="111">
        <f t="shared" si="203"/>
        <v>0</v>
      </c>
      <c r="BL188" s="106">
        <f t="shared" si="204"/>
        <v>0</v>
      </c>
      <c r="BM188" s="106">
        <f t="shared" si="205"/>
        <v>0</v>
      </c>
      <c r="BN188" s="106">
        <f t="shared" si="206"/>
        <v>0</v>
      </c>
      <c r="BO188" s="106">
        <f t="shared" si="207"/>
        <v>0</v>
      </c>
      <c r="BP188" s="112">
        <f t="shared" si="208"/>
        <v>0</v>
      </c>
      <c r="BQ188" s="113">
        <f t="shared" si="209"/>
        <v>0</v>
      </c>
      <c r="BR188" s="112">
        <f t="shared" si="210"/>
        <v>0</v>
      </c>
      <c r="BS188" s="210">
        <f t="shared" si="211"/>
        <v>0</v>
      </c>
      <c r="BT188" s="212">
        <f t="shared" si="212"/>
        <v>0</v>
      </c>
      <c r="BU188" s="242">
        <f t="shared" si="213"/>
        <v>0</v>
      </c>
      <c r="BV188" s="103">
        <f t="shared" si="214"/>
        <v>0</v>
      </c>
      <c r="BW188" s="120" t="str">
        <f t="shared" si="179"/>
        <v>POSTPONED</v>
      </c>
      <c r="BX188" s="118"/>
    </row>
    <row r="189" spans="1:76" ht="30" customHeight="1" x14ac:dyDescent="0.25">
      <c r="A189" s="99" t="s">
        <v>213</v>
      </c>
      <c r="B189" s="100" t="s">
        <v>214</v>
      </c>
      <c r="C189" s="260" t="s">
        <v>371</v>
      </c>
      <c r="D189" s="257" t="s">
        <v>90</v>
      </c>
      <c r="E189" s="103">
        <f t="shared" si="180"/>
        <v>0</v>
      </c>
      <c r="F189" s="132"/>
      <c r="G189" s="105"/>
      <c r="H189" s="106" t="s">
        <v>82</v>
      </c>
      <c r="I189" s="106"/>
      <c r="J189" s="107" t="s">
        <v>73</v>
      </c>
      <c r="K189" s="107"/>
      <c r="L189" s="108">
        <v>12</v>
      </c>
      <c r="M189" s="108"/>
      <c r="N189" s="109" t="s">
        <v>74</v>
      </c>
      <c r="O189" s="109"/>
      <c r="P189" s="106"/>
      <c r="Q189" s="110"/>
      <c r="R189" s="111">
        <f t="shared" si="181"/>
        <v>0</v>
      </c>
      <c r="S189" s="106">
        <f t="shared" si="182"/>
        <v>0</v>
      </c>
      <c r="T189" s="106">
        <f t="shared" si="183"/>
        <v>0</v>
      </c>
      <c r="U189" s="112">
        <f t="shared" si="184"/>
        <v>4</v>
      </c>
      <c r="V189" s="113">
        <f t="shared" si="185"/>
        <v>2.2400000000000002</v>
      </c>
      <c r="W189" s="112">
        <f t="shared" si="186"/>
        <v>3</v>
      </c>
      <c r="X189" s="113">
        <f t="shared" si="187"/>
        <v>2.4300000000000002</v>
      </c>
      <c r="Y189" s="112">
        <f t="shared" si="188"/>
        <v>4</v>
      </c>
      <c r="Z189" s="210">
        <f t="shared" si="189"/>
        <v>2.2400000000000002</v>
      </c>
      <c r="AA189" s="103">
        <f t="shared" si="190"/>
        <v>0</v>
      </c>
      <c r="AB189" s="115" t="str">
        <f t="shared" si="191"/>
        <v>EXCLUDE</v>
      </c>
      <c r="AC189" s="105"/>
      <c r="AD189" s="106"/>
      <c r="AE189" s="110"/>
      <c r="AF189" s="105"/>
      <c r="AG189" s="110"/>
      <c r="AH189" s="105"/>
      <c r="AI189" s="110"/>
      <c r="AJ189" s="211"/>
      <c r="AK189" s="111">
        <f t="shared" si="192"/>
        <v>0</v>
      </c>
      <c r="AL189" s="106">
        <f t="shared" si="193"/>
        <v>0</v>
      </c>
      <c r="AM189" s="112">
        <f t="shared" si="194"/>
        <v>0</v>
      </c>
      <c r="AN189" s="113">
        <f t="shared" si="195"/>
        <v>0</v>
      </c>
      <c r="AO189" s="112">
        <f t="shared" si="196"/>
        <v>0</v>
      </c>
      <c r="AP189" s="113">
        <f t="shared" si="197"/>
        <v>0</v>
      </c>
      <c r="AQ189" s="112">
        <f t="shared" si="198"/>
        <v>0</v>
      </c>
      <c r="AR189" s="114">
        <f t="shared" si="199"/>
        <v>0</v>
      </c>
      <c r="AS189" s="103">
        <f t="shared" si="200"/>
        <v>0</v>
      </c>
      <c r="AT189" s="115" t="str">
        <f t="shared" si="201"/>
        <v>EXLUDE</v>
      </c>
      <c r="AU189" s="95">
        <f t="shared" si="202"/>
        <v>0</v>
      </c>
      <c r="AV189" s="105"/>
      <c r="AW189" s="106"/>
      <c r="AX189" s="106"/>
      <c r="AY189" s="106"/>
      <c r="AZ189" s="106"/>
      <c r="BA189" s="110"/>
      <c r="BB189" s="105"/>
      <c r="BC189" s="110"/>
      <c r="BD189" s="105"/>
      <c r="BE189" s="110"/>
      <c r="BF189" s="105"/>
      <c r="BG189" s="106"/>
      <c r="BH189" s="106"/>
      <c r="BI189" s="106"/>
      <c r="BJ189" s="104"/>
      <c r="BK189" s="111">
        <f t="shared" si="203"/>
        <v>0</v>
      </c>
      <c r="BL189" s="106">
        <f t="shared" si="204"/>
        <v>0</v>
      </c>
      <c r="BM189" s="106">
        <f t="shared" si="205"/>
        <v>0</v>
      </c>
      <c r="BN189" s="106">
        <f t="shared" si="206"/>
        <v>0</v>
      </c>
      <c r="BO189" s="106">
        <f t="shared" si="207"/>
        <v>0</v>
      </c>
      <c r="BP189" s="112">
        <f t="shared" si="208"/>
        <v>0</v>
      </c>
      <c r="BQ189" s="113">
        <f t="shared" si="209"/>
        <v>0</v>
      </c>
      <c r="BR189" s="112">
        <f t="shared" si="210"/>
        <v>0</v>
      </c>
      <c r="BS189" s="210">
        <f t="shared" si="211"/>
        <v>0</v>
      </c>
      <c r="BT189" s="212">
        <f t="shared" si="212"/>
        <v>0</v>
      </c>
      <c r="BU189" s="242">
        <f t="shared" si="213"/>
        <v>0</v>
      </c>
      <c r="BV189" s="103">
        <f t="shared" si="214"/>
        <v>0</v>
      </c>
      <c r="BW189" s="120" t="str">
        <f t="shared" si="179"/>
        <v>POSTPONED</v>
      </c>
      <c r="BX189" s="118"/>
    </row>
    <row r="190" spans="1:76" ht="30" customHeight="1" x14ac:dyDescent="0.25">
      <c r="A190" s="99" t="s">
        <v>213</v>
      </c>
      <c r="B190" s="100" t="s">
        <v>372</v>
      </c>
      <c r="C190" s="260" t="s">
        <v>372</v>
      </c>
      <c r="D190" s="257" t="s">
        <v>90</v>
      </c>
      <c r="E190" s="103">
        <f t="shared" si="180"/>
        <v>0</v>
      </c>
      <c r="F190" s="132"/>
      <c r="G190" s="105"/>
      <c r="H190" s="106" t="s">
        <v>82</v>
      </c>
      <c r="I190" s="106"/>
      <c r="J190" s="107" t="s">
        <v>73</v>
      </c>
      <c r="K190" s="107"/>
      <c r="L190" s="108">
        <v>5</v>
      </c>
      <c r="M190" s="108"/>
      <c r="N190" s="109" t="s">
        <v>92</v>
      </c>
      <c r="O190" s="109"/>
      <c r="P190" s="106"/>
      <c r="Q190" s="110"/>
      <c r="R190" s="111">
        <f t="shared" si="181"/>
        <v>0</v>
      </c>
      <c r="S190" s="106">
        <f t="shared" si="182"/>
        <v>0</v>
      </c>
      <c r="T190" s="106">
        <f t="shared" si="183"/>
        <v>0</v>
      </c>
      <c r="U190" s="112">
        <f t="shared" si="184"/>
        <v>4</v>
      </c>
      <c r="V190" s="113">
        <f t="shared" si="185"/>
        <v>2.2400000000000002</v>
      </c>
      <c r="W190" s="112">
        <f t="shared" si="186"/>
        <v>1</v>
      </c>
      <c r="X190" s="113">
        <f t="shared" si="187"/>
        <v>0.81</v>
      </c>
      <c r="Y190" s="112">
        <f t="shared" si="188"/>
        <v>0</v>
      </c>
      <c r="Z190" s="210">
        <f t="shared" si="189"/>
        <v>0</v>
      </c>
      <c r="AA190" s="103">
        <f t="shared" si="190"/>
        <v>0</v>
      </c>
      <c r="AB190" s="115" t="str">
        <f t="shared" si="191"/>
        <v>EXCLUDE</v>
      </c>
      <c r="AC190" s="105"/>
      <c r="AD190" s="106"/>
      <c r="AE190" s="110"/>
      <c r="AF190" s="105"/>
      <c r="AG190" s="110"/>
      <c r="AH190" s="105"/>
      <c r="AI190" s="110"/>
      <c r="AJ190" s="211"/>
      <c r="AK190" s="111">
        <f t="shared" si="192"/>
        <v>0</v>
      </c>
      <c r="AL190" s="106">
        <f t="shared" si="193"/>
        <v>0</v>
      </c>
      <c r="AM190" s="112">
        <f t="shared" si="194"/>
        <v>0</v>
      </c>
      <c r="AN190" s="113">
        <f t="shared" si="195"/>
        <v>0</v>
      </c>
      <c r="AO190" s="112">
        <f t="shared" si="196"/>
        <v>0</v>
      </c>
      <c r="AP190" s="113">
        <f t="shared" si="197"/>
        <v>0</v>
      </c>
      <c r="AQ190" s="112">
        <f t="shared" si="198"/>
        <v>0</v>
      </c>
      <c r="AR190" s="114">
        <f t="shared" si="199"/>
        <v>0</v>
      </c>
      <c r="AS190" s="103">
        <f t="shared" si="200"/>
        <v>0</v>
      </c>
      <c r="AT190" s="115" t="str">
        <f t="shared" si="201"/>
        <v>EXLUDE</v>
      </c>
      <c r="AU190" s="95">
        <f t="shared" si="202"/>
        <v>0</v>
      </c>
      <c r="AV190" s="105"/>
      <c r="AW190" s="106"/>
      <c r="AX190" s="106"/>
      <c r="AY190" s="106"/>
      <c r="AZ190" s="106"/>
      <c r="BA190" s="110"/>
      <c r="BB190" s="105"/>
      <c r="BC190" s="110"/>
      <c r="BD190" s="105"/>
      <c r="BE190" s="110"/>
      <c r="BF190" s="105"/>
      <c r="BG190" s="106"/>
      <c r="BH190" s="106"/>
      <c r="BI190" s="106"/>
      <c r="BJ190" s="104"/>
      <c r="BK190" s="111">
        <f t="shared" si="203"/>
        <v>0</v>
      </c>
      <c r="BL190" s="106">
        <f t="shared" si="204"/>
        <v>0</v>
      </c>
      <c r="BM190" s="106">
        <f t="shared" si="205"/>
        <v>0</v>
      </c>
      <c r="BN190" s="106">
        <f t="shared" si="206"/>
        <v>0</v>
      </c>
      <c r="BO190" s="106">
        <f t="shared" si="207"/>
        <v>0</v>
      </c>
      <c r="BP190" s="112">
        <f t="shared" si="208"/>
        <v>0</v>
      </c>
      <c r="BQ190" s="113">
        <f t="shared" si="209"/>
        <v>0</v>
      </c>
      <c r="BR190" s="112">
        <f t="shared" si="210"/>
        <v>0</v>
      </c>
      <c r="BS190" s="210">
        <f t="shared" si="211"/>
        <v>0</v>
      </c>
      <c r="BT190" s="212">
        <f t="shared" si="212"/>
        <v>0</v>
      </c>
      <c r="BU190" s="242">
        <f t="shared" si="213"/>
        <v>0</v>
      </c>
      <c r="BV190" s="103">
        <f t="shared" si="214"/>
        <v>0</v>
      </c>
      <c r="BW190" s="120" t="str">
        <f t="shared" si="179"/>
        <v>POSTPONED</v>
      </c>
      <c r="BX190" s="118"/>
    </row>
    <row r="191" spans="1:76" ht="30" customHeight="1" x14ac:dyDescent="0.25">
      <c r="A191" s="99" t="s">
        <v>228</v>
      </c>
      <c r="B191" s="100" t="s">
        <v>373</v>
      </c>
      <c r="C191" s="260" t="s">
        <v>374</v>
      </c>
      <c r="D191" s="257" t="s">
        <v>90</v>
      </c>
      <c r="E191" s="103">
        <f t="shared" si="180"/>
        <v>0</v>
      </c>
      <c r="F191" s="132"/>
      <c r="G191" s="105"/>
      <c r="H191" s="106" t="s">
        <v>82</v>
      </c>
      <c r="I191" s="106"/>
      <c r="J191" s="107" t="s">
        <v>73</v>
      </c>
      <c r="K191" s="107"/>
      <c r="L191" s="108">
        <v>6</v>
      </c>
      <c r="M191" s="108"/>
      <c r="N191" s="109" t="s">
        <v>92</v>
      </c>
      <c r="O191" s="109"/>
      <c r="P191" s="106"/>
      <c r="Q191" s="110"/>
      <c r="R191" s="111">
        <f t="shared" si="181"/>
        <v>0</v>
      </c>
      <c r="S191" s="106">
        <f t="shared" si="182"/>
        <v>0</v>
      </c>
      <c r="T191" s="106">
        <f t="shared" si="183"/>
        <v>0</v>
      </c>
      <c r="U191" s="112">
        <f t="shared" si="184"/>
        <v>4</v>
      </c>
      <c r="V191" s="113">
        <f t="shared" si="185"/>
        <v>2.2400000000000002</v>
      </c>
      <c r="W191" s="112">
        <f t="shared" si="186"/>
        <v>1</v>
      </c>
      <c r="X191" s="113">
        <f t="shared" si="187"/>
        <v>0.81</v>
      </c>
      <c r="Y191" s="112">
        <f t="shared" si="188"/>
        <v>0</v>
      </c>
      <c r="Z191" s="210">
        <f t="shared" si="189"/>
        <v>0</v>
      </c>
      <c r="AA191" s="103">
        <f t="shared" si="190"/>
        <v>0</v>
      </c>
      <c r="AB191" s="115" t="str">
        <f t="shared" si="191"/>
        <v>EXCLUDE</v>
      </c>
      <c r="AC191" s="105"/>
      <c r="AD191" s="106"/>
      <c r="AE191" s="110"/>
      <c r="AF191" s="105"/>
      <c r="AG191" s="110"/>
      <c r="AH191" s="105"/>
      <c r="AI191" s="110"/>
      <c r="AJ191" s="211"/>
      <c r="AK191" s="111">
        <f t="shared" si="192"/>
        <v>0</v>
      </c>
      <c r="AL191" s="106">
        <f t="shared" si="193"/>
        <v>0</v>
      </c>
      <c r="AM191" s="112">
        <f t="shared" si="194"/>
        <v>0</v>
      </c>
      <c r="AN191" s="113">
        <f t="shared" si="195"/>
        <v>0</v>
      </c>
      <c r="AO191" s="112">
        <f t="shared" si="196"/>
        <v>0</v>
      </c>
      <c r="AP191" s="113">
        <f t="shared" si="197"/>
        <v>0</v>
      </c>
      <c r="AQ191" s="112">
        <f t="shared" si="198"/>
        <v>0</v>
      </c>
      <c r="AR191" s="114">
        <f t="shared" si="199"/>
        <v>0</v>
      </c>
      <c r="AS191" s="103">
        <f t="shared" si="200"/>
        <v>0</v>
      </c>
      <c r="AT191" s="115" t="str">
        <f t="shared" si="201"/>
        <v>EXLUDE</v>
      </c>
      <c r="AU191" s="95">
        <f t="shared" si="202"/>
        <v>0</v>
      </c>
      <c r="AV191" s="105"/>
      <c r="AW191" s="106"/>
      <c r="AX191" s="106"/>
      <c r="AY191" s="106"/>
      <c r="AZ191" s="106"/>
      <c r="BA191" s="110"/>
      <c r="BB191" s="105"/>
      <c r="BC191" s="110"/>
      <c r="BD191" s="105"/>
      <c r="BE191" s="110"/>
      <c r="BF191" s="105"/>
      <c r="BG191" s="106"/>
      <c r="BH191" s="106"/>
      <c r="BI191" s="106"/>
      <c r="BJ191" s="104"/>
      <c r="BK191" s="111">
        <f t="shared" si="203"/>
        <v>0</v>
      </c>
      <c r="BL191" s="106">
        <f t="shared" si="204"/>
        <v>0</v>
      </c>
      <c r="BM191" s="106">
        <f t="shared" si="205"/>
        <v>0</v>
      </c>
      <c r="BN191" s="106">
        <f t="shared" si="206"/>
        <v>0</v>
      </c>
      <c r="BO191" s="106">
        <f t="shared" si="207"/>
        <v>0</v>
      </c>
      <c r="BP191" s="112">
        <f t="shared" si="208"/>
        <v>0</v>
      </c>
      <c r="BQ191" s="113">
        <f t="shared" si="209"/>
        <v>0</v>
      </c>
      <c r="BR191" s="112">
        <f t="shared" si="210"/>
        <v>0</v>
      </c>
      <c r="BS191" s="210">
        <f t="shared" si="211"/>
        <v>0</v>
      </c>
      <c r="BT191" s="212">
        <f t="shared" si="212"/>
        <v>0</v>
      </c>
      <c r="BU191" s="242">
        <f t="shared" si="213"/>
        <v>0</v>
      </c>
      <c r="BV191" s="103">
        <f t="shared" si="214"/>
        <v>0</v>
      </c>
      <c r="BW191" s="120" t="str">
        <f t="shared" si="179"/>
        <v>POSTPONED</v>
      </c>
      <c r="BX191" s="118"/>
    </row>
    <row r="192" spans="1:76" ht="30" customHeight="1" x14ac:dyDescent="0.25">
      <c r="A192" s="99" t="s">
        <v>375</v>
      </c>
      <c r="B192" s="100" t="s">
        <v>376</v>
      </c>
      <c r="C192" s="101" t="s">
        <v>209</v>
      </c>
      <c r="D192" s="209" t="s">
        <v>90</v>
      </c>
      <c r="E192" s="103">
        <f t="shared" si="180"/>
        <v>0</v>
      </c>
      <c r="F192" s="132"/>
      <c r="G192" s="105" t="s">
        <v>73</v>
      </c>
      <c r="H192" s="106" t="s">
        <v>73</v>
      </c>
      <c r="I192" s="106" t="s">
        <v>73</v>
      </c>
      <c r="J192" s="107" t="s">
        <v>82</v>
      </c>
      <c r="K192" s="107"/>
      <c r="L192" s="108">
        <v>3</v>
      </c>
      <c r="M192" s="108"/>
      <c r="N192" s="109" t="s">
        <v>92</v>
      </c>
      <c r="O192" s="109"/>
      <c r="P192" s="106"/>
      <c r="Q192" s="110"/>
      <c r="R192" s="111">
        <f t="shared" si="181"/>
        <v>1</v>
      </c>
      <c r="S192" s="106">
        <f t="shared" si="182"/>
        <v>1</v>
      </c>
      <c r="T192" s="106">
        <f t="shared" si="183"/>
        <v>1</v>
      </c>
      <c r="U192" s="112">
        <f t="shared" si="184"/>
        <v>0</v>
      </c>
      <c r="V192" s="113">
        <f t="shared" si="185"/>
        <v>0</v>
      </c>
      <c r="W192" s="112">
        <f t="shared" si="186"/>
        <v>0</v>
      </c>
      <c r="X192" s="113">
        <f t="shared" si="187"/>
        <v>0</v>
      </c>
      <c r="Y192" s="112">
        <f t="shared" si="188"/>
        <v>0</v>
      </c>
      <c r="Z192" s="210">
        <f t="shared" si="189"/>
        <v>0</v>
      </c>
      <c r="AA192" s="103">
        <f t="shared" si="190"/>
        <v>0</v>
      </c>
      <c r="AB192" s="115" t="str">
        <f t="shared" si="191"/>
        <v>-</v>
      </c>
      <c r="AC192" s="105"/>
      <c r="AD192" s="106"/>
      <c r="AE192" s="110"/>
      <c r="AF192" s="105"/>
      <c r="AG192" s="110"/>
      <c r="AH192" s="105"/>
      <c r="AI192" s="110"/>
      <c r="AJ192" s="211"/>
      <c r="AK192" s="111">
        <f t="shared" si="192"/>
        <v>0</v>
      </c>
      <c r="AL192" s="106">
        <f t="shared" si="193"/>
        <v>0</v>
      </c>
      <c r="AM192" s="112">
        <f t="shared" si="194"/>
        <v>0</v>
      </c>
      <c r="AN192" s="113">
        <f t="shared" si="195"/>
        <v>0</v>
      </c>
      <c r="AO192" s="112">
        <f t="shared" si="196"/>
        <v>0</v>
      </c>
      <c r="AP192" s="113">
        <f t="shared" si="197"/>
        <v>0</v>
      </c>
      <c r="AQ192" s="112">
        <f t="shared" si="198"/>
        <v>0</v>
      </c>
      <c r="AR192" s="114">
        <f t="shared" si="199"/>
        <v>0</v>
      </c>
      <c r="AS192" s="103">
        <f t="shared" si="200"/>
        <v>0</v>
      </c>
      <c r="AT192" s="115" t="str">
        <f t="shared" si="201"/>
        <v>EXLUDE</v>
      </c>
      <c r="AU192" s="95">
        <f t="shared" si="202"/>
        <v>0</v>
      </c>
      <c r="AV192" s="105"/>
      <c r="AW192" s="106"/>
      <c r="AX192" s="106"/>
      <c r="AY192" s="106"/>
      <c r="AZ192" s="106"/>
      <c r="BA192" s="110"/>
      <c r="BB192" s="105"/>
      <c r="BC192" s="110"/>
      <c r="BD192" s="105"/>
      <c r="BE192" s="110"/>
      <c r="BF192" s="105"/>
      <c r="BG192" s="106"/>
      <c r="BH192" s="106"/>
      <c r="BI192" s="106"/>
      <c r="BJ192" s="104"/>
      <c r="BK192" s="111">
        <f t="shared" si="203"/>
        <v>0</v>
      </c>
      <c r="BL192" s="106">
        <f t="shared" si="204"/>
        <v>0</v>
      </c>
      <c r="BM192" s="106">
        <f t="shared" si="205"/>
        <v>0</v>
      </c>
      <c r="BN192" s="106">
        <f t="shared" si="206"/>
        <v>0</v>
      </c>
      <c r="BO192" s="106">
        <f t="shared" si="207"/>
        <v>0</v>
      </c>
      <c r="BP192" s="112">
        <f t="shared" si="208"/>
        <v>0</v>
      </c>
      <c r="BQ192" s="113">
        <f t="shared" si="209"/>
        <v>0</v>
      </c>
      <c r="BR192" s="112">
        <f t="shared" si="210"/>
        <v>0</v>
      </c>
      <c r="BS192" s="210">
        <f t="shared" si="211"/>
        <v>0</v>
      </c>
      <c r="BT192" s="212">
        <f t="shared" si="212"/>
        <v>0</v>
      </c>
      <c r="BU192" s="242">
        <f t="shared" si="213"/>
        <v>0</v>
      </c>
      <c r="BV192" s="103">
        <f t="shared" si="214"/>
        <v>0</v>
      </c>
      <c r="BW192" s="120" t="str">
        <f t="shared" si="179"/>
        <v>POSTPONED</v>
      </c>
      <c r="BX192" s="118"/>
    </row>
    <row r="193" spans="1:76" ht="30" customHeight="1" x14ac:dyDescent="0.25">
      <c r="A193" s="99" t="s">
        <v>180</v>
      </c>
      <c r="B193" s="100" t="s">
        <v>377</v>
      </c>
      <c r="C193" s="260" t="s">
        <v>377</v>
      </c>
      <c r="D193" s="257" t="s">
        <v>90</v>
      </c>
      <c r="E193" s="103">
        <f t="shared" si="180"/>
        <v>0</v>
      </c>
      <c r="F193" s="132"/>
      <c r="G193" s="105"/>
      <c r="H193" s="106" t="s">
        <v>82</v>
      </c>
      <c r="I193" s="106"/>
      <c r="J193" s="107" t="s">
        <v>73</v>
      </c>
      <c r="K193" s="107"/>
      <c r="L193" s="108">
        <v>10</v>
      </c>
      <c r="M193" s="108"/>
      <c r="N193" s="109" t="s">
        <v>74</v>
      </c>
      <c r="O193" s="109"/>
      <c r="P193" s="106"/>
      <c r="Q193" s="110"/>
      <c r="R193" s="111">
        <f t="shared" si="181"/>
        <v>0</v>
      </c>
      <c r="S193" s="106">
        <f t="shared" si="182"/>
        <v>0</v>
      </c>
      <c r="T193" s="106">
        <f t="shared" si="183"/>
        <v>0</v>
      </c>
      <c r="U193" s="112">
        <f t="shared" si="184"/>
        <v>4</v>
      </c>
      <c r="V193" s="113">
        <f t="shared" si="185"/>
        <v>2.2400000000000002</v>
      </c>
      <c r="W193" s="112">
        <f t="shared" si="186"/>
        <v>2</v>
      </c>
      <c r="X193" s="113">
        <f t="shared" si="187"/>
        <v>1.62</v>
      </c>
      <c r="Y193" s="112">
        <f t="shared" si="188"/>
        <v>4</v>
      </c>
      <c r="Z193" s="210">
        <f t="shared" si="189"/>
        <v>2.2400000000000002</v>
      </c>
      <c r="AA193" s="103">
        <f t="shared" si="190"/>
        <v>0</v>
      </c>
      <c r="AB193" s="115" t="str">
        <f t="shared" si="191"/>
        <v>EXCLUDE</v>
      </c>
      <c r="AC193" s="105"/>
      <c r="AD193" s="106"/>
      <c r="AE193" s="110"/>
      <c r="AF193" s="105"/>
      <c r="AG193" s="110"/>
      <c r="AH193" s="105"/>
      <c r="AI193" s="110"/>
      <c r="AJ193" s="211"/>
      <c r="AK193" s="111">
        <f t="shared" si="192"/>
        <v>0</v>
      </c>
      <c r="AL193" s="106">
        <f t="shared" si="193"/>
        <v>0</v>
      </c>
      <c r="AM193" s="112">
        <f t="shared" si="194"/>
        <v>0</v>
      </c>
      <c r="AN193" s="113">
        <f t="shared" si="195"/>
        <v>0</v>
      </c>
      <c r="AO193" s="112">
        <f t="shared" si="196"/>
        <v>0</v>
      </c>
      <c r="AP193" s="113">
        <f t="shared" si="197"/>
        <v>0</v>
      </c>
      <c r="AQ193" s="112">
        <f t="shared" si="198"/>
        <v>0</v>
      </c>
      <c r="AR193" s="114">
        <f t="shared" si="199"/>
        <v>0</v>
      </c>
      <c r="AS193" s="103">
        <f t="shared" si="200"/>
        <v>0</v>
      </c>
      <c r="AT193" s="115" t="str">
        <f t="shared" si="201"/>
        <v>EXLUDE</v>
      </c>
      <c r="AU193" s="95">
        <f t="shared" si="202"/>
        <v>0</v>
      </c>
      <c r="AV193" s="105"/>
      <c r="AW193" s="106"/>
      <c r="AX193" s="106"/>
      <c r="AY193" s="106"/>
      <c r="AZ193" s="106"/>
      <c r="BA193" s="110"/>
      <c r="BB193" s="105"/>
      <c r="BC193" s="110"/>
      <c r="BD193" s="105"/>
      <c r="BE193" s="110"/>
      <c r="BF193" s="105"/>
      <c r="BG193" s="106"/>
      <c r="BH193" s="106"/>
      <c r="BI193" s="106"/>
      <c r="BJ193" s="104"/>
      <c r="BK193" s="111">
        <f t="shared" si="203"/>
        <v>0</v>
      </c>
      <c r="BL193" s="106">
        <f t="shared" si="204"/>
        <v>0</v>
      </c>
      <c r="BM193" s="106">
        <f t="shared" si="205"/>
        <v>0</v>
      </c>
      <c r="BN193" s="106">
        <f t="shared" si="206"/>
        <v>0</v>
      </c>
      <c r="BO193" s="106">
        <f t="shared" si="207"/>
        <v>0</v>
      </c>
      <c r="BP193" s="112">
        <f t="shared" si="208"/>
        <v>0</v>
      </c>
      <c r="BQ193" s="113">
        <f t="shared" si="209"/>
        <v>0</v>
      </c>
      <c r="BR193" s="112">
        <f t="shared" si="210"/>
        <v>0</v>
      </c>
      <c r="BS193" s="210">
        <f t="shared" si="211"/>
        <v>0</v>
      </c>
      <c r="BT193" s="212">
        <f t="shared" si="212"/>
        <v>0</v>
      </c>
      <c r="BU193" s="242">
        <f t="shared" si="213"/>
        <v>0</v>
      </c>
      <c r="BV193" s="103">
        <f t="shared" si="214"/>
        <v>0</v>
      </c>
      <c r="BW193" s="120" t="str">
        <f t="shared" si="179"/>
        <v>POSTPONED</v>
      </c>
      <c r="BX193" s="118"/>
    </row>
    <row r="194" spans="1:76" ht="30" customHeight="1" x14ac:dyDescent="0.25">
      <c r="A194" s="99" t="s">
        <v>180</v>
      </c>
      <c r="B194" s="100" t="s">
        <v>181</v>
      </c>
      <c r="C194" s="260" t="s">
        <v>378</v>
      </c>
      <c r="D194" s="257" t="s">
        <v>90</v>
      </c>
      <c r="E194" s="103">
        <f t="shared" si="180"/>
        <v>0</v>
      </c>
      <c r="F194" s="132"/>
      <c r="G194" s="105"/>
      <c r="H194" s="106" t="s">
        <v>82</v>
      </c>
      <c r="I194" s="106"/>
      <c r="J194" s="107" t="s">
        <v>73</v>
      </c>
      <c r="K194" s="107"/>
      <c r="L194" s="108">
        <v>8</v>
      </c>
      <c r="M194" s="108"/>
      <c r="N194" s="109" t="s">
        <v>74</v>
      </c>
      <c r="O194" s="109"/>
      <c r="P194" s="106"/>
      <c r="Q194" s="110"/>
      <c r="R194" s="111">
        <f t="shared" si="181"/>
        <v>0</v>
      </c>
      <c r="S194" s="106">
        <f t="shared" si="182"/>
        <v>0</v>
      </c>
      <c r="T194" s="106">
        <f t="shared" si="183"/>
        <v>0</v>
      </c>
      <c r="U194" s="112">
        <f t="shared" si="184"/>
        <v>4</v>
      </c>
      <c r="V194" s="113">
        <f t="shared" si="185"/>
        <v>2.2400000000000002</v>
      </c>
      <c r="W194" s="112">
        <f t="shared" si="186"/>
        <v>2</v>
      </c>
      <c r="X194" s="113">
        <f t="shared" si="187"/>
        <v>1.62</v>
      </c>
      <c r="Y194" s="112">
        <f t="shared" si="188"/>
        <v>4</v>
      </c>
      <c r="Z194" s="210">
        <f t="shared" si="189"/>
        <v>2.2400000000000002</v>
      </c>
      <c r="AA194" s="103">
        <f t="shared" si="190"/>
        <v>0</v>
      </c>
      <c r="AB194" s="115" t="str">
        <f t="shared" si="191"/>
        <v>EXCLUDE</v>
      </c>
      <c r="AC194" s="105"/>
      <c r="AD194" s="106"/>
      <c r="AE194" s="110"/>
      <c r="AF194" s="105"/>
      <c r="AG194" s="110"/>
      <c r="AH194" s="105"/>
      <c r="AI194" s="110"/>
      <c r="AJ194" s="211"/>
      <c r="AK194" s="111">
        <f t="shared" si="192"/>
        <v>0</v>
      </c>
      <c r="AL194" s="106">
        <f t="shared" si="193"/>
        <v>0</v>
      </c>
      <c r="AM194" s="112">
        <f t="shared" si="194"/>
        <v>0</v>
      </c>
      <c r="AN194" s="113">
        <f t="shared" si="195"/>
        <v>0</v>
      </c>
      <c r="AO194" s="112">
        <f t="shared" si="196"/>
        <v>0</v>
      </c>
      <c r="AP194" s="113">
        <f t="shared" si="197"/>
        <v>0</v>
      </c>
      <c r="AQ194" s="112">
        <f t="shared" si="198"/>
        <v>0</v>
      </c>
      <c r="AR194" s="114">
        <f t="shared" si="199"/>
        <v>0</v>
      </c>
      <c r="AS194" s="103">
        <f t="shared" si="200"/>
        <v>0</v>
      </c>
      <c r="AT194" s="115" t="str">
        <f t="shared" si="201"/>
        <v>EXLUDE</v>
      </c>
      <c r="AU194" s="95">
        <f t="shared" si="202"/>
        <v>0</v>
      </c>
      <c r="AV194" s="105"/>
      <c r="AW194" s="106"/>
      <c r="AX194" s="106"/>
      <c r="AY194" s="106"/>
      <c r="AZ194" s="106"/>
      <c r="BA194" s="110"/>
      <c r="BB194" s="105"/>
      <c r="BC194" s="110"/>
      <c r="BD194" s="105"/>
      <c r="BE194" s="110"/>
      <c r="BF194" s="105"/>
      <c r="BG194" s="106"/>
      <c r="BH194" s="106"/>
      <c r="BI194" s="106"/>
      <c r="BJ194" s="104"/>
      <c r="BK194" s="111">
        <f t="shared" si="203"/>
        <v>0</v>
      </c>
      <c r="BL194" s="106">
        <f t="shared" si="204"/>
        <v>0</v>
      </c>
      <c r="BM194" s="106">
        <f t="shared" si="205"/>
        <v>0</v>
      </c>
      <c r="BN194" s="106">
        <f t="shared" si="206"/>
        <v>0</v>
      </c>
      <c r="BO194" s="106">
        <f t="shared" si="207"/>
        <v>0</v>
      </c>
      <c r="BP194" s="112">
        <f t="shared" si="208"/>
        <v>0</v>
      </c>
      <c r="BQ194" s="113">
        <f t="shared" si="209"/>
        <v>0</v>
      </c>
      <c r="BR194" s="112">
        <f t="shared" si="210"/>
        <v>0</v>
      </c>
      <c r="BS194" s="210">
        <f t="shared" si="211"/>
        <v>0</v>
      </c>
      <c r="BT194" s="212">
        <f t="shared" si="212"/>
        <v>0</v>
      </c>
      <c r="BU194" s="242">
        <f t="shared" si="213"/>
        <v>0</v>
      </c>
      <c r="BV194" s="103">
        <f t="shared" si="214"/>
        <v>0</v>
      </c>
      <c r="BW194" s="120" t="str">
        <f t="shared" ref="BW194:BW225" si="215">IF(BV194=0,"POSTPONED","-")</f>
        <v>POSTPONED</v>
      </c>
      <c r="BX194" s="118"/>
    </row>
    <row r="195" spans="1:76" ht="30" customHeight="1" x14ac:dyDescent="0.25">
      <c r="A195" s="99" t="s">
        <v>215</v>
      </c>
      <c r="B195" s="100" t="s">
        <v>379</v>
      </c>
      <c r="C195" s="260" t="s">
        <v>364</v>
      </c>
      <c r="D195" s="257" t="s">
        <v>90</v>
      </c>
      <c r="E195" s="103">
        <f t="shared" si="180"/>
        <v>0</v>
      </c>
      <c r="F195" s="132"/>
      <c r="G195" s="105"/>
      <c r="H195" s="106" t="s">
        <v>82</v>
      </c>
      <c r="I195" s="106"/>
      <c r="J195" s="107" t="s">
        <v>73</v>
      </c>
      <c r="K195" s="107"/>
      <c r="L195" s="108">
        <v>13</v>
      </c>
      <c r="M195" s="108"/>
      <c r="N195" s="109" t="s">
        <v>74</v>
      </c>
      <c r="O195" s="109"/>
      <c r="P195" s="106"/>
      <c r="Q195" s="110"/>
      <c r="R195" s="111">
        <f t="shared" si="181"/>
        <v>0</v>
      </c>
      <c r="S195" s="106">
        <f t="shared" si="182"/>
        <v>0</v>
      </c>
      <c r="T195" s="106">
        <f t="shared" si="183"/>
        <v>0</v>
      </c>
      <c r="U195" s="112">
        <f t="shared" si="184"/>
        <v>4</v>
      </c>
      <c r="V195" s="113">
        <f t="shared" si="185"/>
        <v>2.2400000000000002</v>
      </c>
      <c r="W195" s="112">
        <f t="shared" si="186"/>
        <v>3</v>
      </c>
      <c r="X195" s="113">
        <f t="shared" si="187"/>
        <v>2.4300000000000002</v>
      </c>
      <c r="Y195" s="112">
        <f t="shared" si="188"/>
        <v>4</v>
      </c>
      <c r="Z195" s="210">
        <f t="shared" si="189"/>
        <v>2.2400000000000002</v>
      </c>
      <c r="AA195" s="103">
        <f t="shared" si="190"/>
        <v>0</v>
      </c>
      <c r="AB195" s="115" t="str">
        <f t="shared" si="191"/>
        <v>EXCLUDE</v>
      </c>
      <c r="AC195" s="105"/>
      <c r="AD195" s="106"/>
      <c r="AE195" s="110"/>
      <c r="AF195" s="105"/>
      <c r="AG195" s="110"/>
      <c r="AH195" s="105"/>
      <c r="AI195" s="110"/>
      <c r="AJ195" s="211"/>
      <c r="AK195" s="111">
        <f t="shared" si="192"/>
        <v>0</v>
      </c>
      <c r="AL195" s="106">
        <f t="shared" si="193"/>
        <v>0</v>
      </c>
      <c r="AM195" s="112">
        <f t="shared" si="194"/>
        <v>0</v>
      </c>
      <c r="AN195" s="113">
        <f t="shared" si="195"/>
        <v>0</v>
      </c>
      <c r="AO195" s="112">
        <f t="shared" si="196"/>
        <v>0</v>
      </c>
      <c r="AP195" s="113">
        <f t="shared" si="197"/>
        <v>0</v>
      </c>
      <c r="AQ195" s="112">
        <f t="shared" si="198"/>
        <v>0</v>
      </c>
      <c r="AR195" s="114">
        <f t="shared" si="199"/>
        <v>0</v>
      </c>
      <c r="AS195" s="103">
        <f t="shared" si="200"/>
        <v>0</v>
      </c>
      <c r="AT195" s="115" t="str">
        <f t="shared" si="201"/>
        <v>EXLUDE</v>
      </c>
      <c r="AU195" s="95">
        <f t="shared" si="202"/>
        <v>0</v>
      </c>
      <c r="AV195" s="105"/>
      <c r="AW195" s="106"/>
      <c r="AX195" s="106"/>
      <c r="AY195" s="106"/>
      <c r="AZ195" s="106"/>
      <c r="BA195" s="110"/>
      <c r="BB195" s="105"/>
      <c r="BC195" s="110"/>
      <c r="BD195" s="105"/>
      <c r="BE195" s="110"/>
      <c r="BF195" s="105"/>
      <c r="BG195" s="106"/>
      <c r="BH195" s="106"/>
      <c r="BI195" s="106"/>
      <c r="BJ195" s="104"/>
      <c r="BK195" s="111">
        <f t="shared" si="203"/>
        <v>0</v>
      </c>
      <c r="BL195" s="106">
        <f t="shared" si="204"/>
        <v>0</v>
      </c>
      <c r="BM195" s="106">
        <f t="shared" si="205"/>
        <v>0</v>
      </c>
      <c r="BN195" s="106">
        <f t="shared" si="206"/>
        <v>0</v>
      </c>
      <c r="BO195" s="106">
        <f t="shared" si="207"/>
        <v>0</v>
      </c>
      <c r="BP195" s="112">
        <f t="shared" si="208"/>
        <v>0</v>
      </c>
      <c r="BQ195" s="113">
        <f t="shared" si="209"/>
        <v>0</v>
      </c>
      <c r="BR195" s="112">
        <f t="shared" si="210"/>
        <v>0</v>
      </c>
      <c r="BS195" s="210">
        <f t="shared" si="211"/>
        <v>0</v>
      </c>
      <c r="BT195" s="212">
        <f t="shared" si="212"/>
        <v>0</v>
      </c>
      <c r="BU195" s="242">
        <f t="shared" si="213"/>
        <v>0</v>
      </c>
      <c r="BV195" s="103">
        <f t="shared" si="214"/>
        <v>0</v>
      </c>
      <c r="BW195" s="120" t="str">
        <f t="shared" si="215"/>
        <v>POSTPONED</v>
      </c>
      <c r="BX195" s="118"/>
    </row>
    <row r="196" spans="1:76" ht="30" customHeight="1" x14ac:dyDescent="0.25">
      <c r="A196" s="99" t="s">
        <v>194</v>
      </c>
      <c r="B196" s="100" t="s">
        <v>380</v>
      </c>
      <c r="C196" s="260" t="s">
        <v>364</v>
      </c>
      <c r="D196" s="257" t="s">
        <v>90</v>
      </c>
      <c r="E196" s="103">
        <f t="shared" si="180"/>
        <v>0</v>
      </c>
      <c r="F196" s="132"/>
      <c r="G196" s="105"/>
      <c r="H196" s="106" t="s">
        <v>82</v>
      </c>
      <c r="I196" s="106"/>
      <c r="J196" s="107" t="s">
        <v>73</v>
      </c>
      <c r="K196" s="107"/>
      <c r="L196" s="108">
        <v>10</v>
      </c>
      <c r="M196" s="108"/>
      <c r="N196" s="109" t="s">
        <v>74</v>
      </c>
      <c r="O196" s="109"/>
      <c r="P196" s="106"/>
      <c r="Q196" s="110"/>
      <c r="R196" s="111">
        <f t="shared" si="181"/>
        <v>0</v>
      </c>
      <c r="S196" s="106">
        <f t="shared" si="182"/>
        <v>0</v>
      </c>
      <c r="T196" s="106">
        <f t="shared" si="183"/>
        <v>0</v>
      </c>
      <c r="U196" s="112">
        <f t="shared" si="184"/>
        <v>4</v>
      </c>
      <c r="V196" s="113">
        <f t="shared" si="185"/>
        <v>2.2400000000000002</v>
      </c>
      <c r="W196" s="112">
        <f t="shared" si="186"/>
        <v>2</v>
      </c>
      <c r="X196" s="113">
        <f t="shared" si="187"/>
        <v>1.62</v>
      </c>
      <c r="Y196" s="112">
        <f t="shared" si="188"/>
        <v>4</v>
      </c>
      <c r="Z196" s="210">
        <f t="shared" si="189"/>
        <v>2.2400000000000002</v>
      </c>
      <c r="AA196" s="103">
        <f t="shared" si="190"/>
        <v>0</v>
      </c>
      <c r="AB196" s="115" t="str">
        <f t="shared" si="191"/>
        <v>EXCLUDE</v>
      </c>
      <c r="AC196" s="105"/>
      <c r="AD196" s="106"/>
      <c r="AE196" s="110"/>
      <c r="AF196" s="105"/>
      <c r="AG196" s="110"/>
      <c r="AH196" s="105"/>
      <c r="AI196" s="110"/>
      <c r="AJ196" s="211"/>
      <c r="AK196" s="111">
        <f t="shared" si="192"/>
        <v>0</v>
      </c>
      <c r="AL196" s="106">
        <f t="shared" si="193"/>
        <v>0</v>
      </c>
      <c r="AM196" s="112">
        <f t="shared" si="194"/>
        <v>0</v>
      </c>
      <c r="AN196" s="113">
        <f t="shared" si="195"/>
        <v>0</v>
      </c>
      <c r="AO196" s="112">
        <f t="shared" si="196"/>
        <v>0</v>
      </c>
      <c r="AP196" s="113">
        <f t="shared" si="197"/>
        <v>0</v>
      </c>
      <c r="AQ196" s="112">
        <f t="shared" si="198"/>
        <v>0</v>
      </c>
      <c r="AR196" s="114">
        <f t="shared" si="199"/>
        <v>0</v>
      </c>
      <c r="AS196" s="103">
        <f t="shared" si="200"/>
        <v>0</v>
      </c>
      <c r="AT196" s="115" t="str">
        <f t="shared" si="201"/>
        <v>EXLUDE</v>
      </c>
      <c r="AU196" s="95">
        <f t="shared" si="202"/>
        <v>0</v>
      </c>
      <c r="AV196" s="105"/>
      <c r="AW196" s="106"/>
      <c r="AX196" s="106"/>
      <c r="AY196" s="106"/>
      <c r="AZ196" s="106"/>
      <c r="BA196" s="110"/>
      <c r="BB196" s="105"/>
      <c r="BC196" s="110"/>
      <c r="BD196" s="105"/>
      <c r="BE196" s="110"/>
      <c r="BF196" s="105"/>
      <c r="BG196" s="106"/>
      <c r="BH196" s="106"/>
      <c r="BI196" s="106"/>
      <c r="BJ196" s="104"/>
      <c r="BK196" s="111">
        <f t="shared" si="203"/>
        <v>0</v>
      </c>
      <c r="BL196" s="106">
        <f t="shared" si="204"/>
        <v>0</v>
      </c>
      <c r="BM196" s="106">
        <f t="shared" si="205"/>
        <v>0</v>
      </c>
      <c r="BN196" s="106">
        <f t="shared" si="206"/>
        <v>0</v>
      </c>
      <c r="BO196" s="106">
        <f t="shared" si="207"/>
        <v>0</v>
      </c>
      <c r="BP196" s="112">
        <f t="shared" si="208"/>
        <v>0</v>
      </c>
      <c r="BQ196" s="113">
        <f t="shared" si="209"/>
        <v>0</v>
      </c>
      <c r="BR196" s="112">
        <f t="shared" si="210"/>
        <v>0</v>
      </c>
      <c r="BS196" s="210">
        <f t="shared" si="211"/>
        <v>0</v>
      </c>
      <c r="BT196" s="212">
        <f t="shared" si="212"/>
        <v>0</v>
      </c>
      <c r="BU196" s="242">
        <f t="shared" si="213"/>
        <v>0</v>
      </c>
      <c r="BV196" s="103">
        <f t="shared" si="214"/>
        <v>0</v>
      </c>
      <c r="BW196" s="120" t="str">
        <f t="shared" si="215"/>
        <v>POSTPONED</v>
      </c>
      <c r="BX196" s="118"/>
    </row>
    <row r="197" spans="1:76" ht="30" customHeight="1" x14ac:dyDescent="0.25">
      <c r="A197" s="99" t="s">
        <v>381</v>
      </c>
      <c r="B197" s="100" t="s">
        <v>382</v>
      </c>
      <c r="C197" s="260" t="s">
        <v>383</v>
      </c>
      <c r="D197" s="257" t="s">
        <v>90</v>
      </c>
      <c r="E197" s="103">
        <f t="shared" si="180"/>
        <v>0</v>
      </c>
      <c r="F197" s="132"/>
      <c r="G197" s="105"/>
      <c r="H197" s="106" t="s">
        <v>82</v>
      </c>
      <c r="I197" s="106"/>
      <c r="J197" s="107" t="s">
        <v>82</v>
      </c>
      <c r="K197" s="107"/>
      <c r="L197" s="108">
        <v>4</v>
      </c>
      <c r="M197" s="108"/>
      <c r="N197" s="109" t="s">
        <v>92</v>
      </c>
      <c r="O197" s="109"/>
      <c r="P197" s="106"/>
      <c r="Q197" s="110"/>
      <c r="R197" s="111">
        <f t="shared" si="181"/>
        <v>0</v>
      </c>
      <c r="S197" s="106">
        <f t="shared" si="182"/>
        <v>0</v>
      </c>
      <c r="T197" s="106">
        <f t="shared" si="183"/>
        <v>0</v>
      </c>
      <c r="U197" s="112">
        <f t="shared" si="184"/>
        <v>0</v>
      </c>
      <c r="V197" s="113">
        <f t="shared" si="185"/>
        <v>0</v>
      </c>
      <c r="W197" s="112">
        <f t="shared" si="186"/>
        <v>1</v>
      </c>
      <c r="X197" s="113">
        <f t="shared" si="187"/>
        <v>0.81</v>
      </c>
      <c r="Y197" s="112">
        <f t="shared" si="188"/>
        <v>0</v>
      </c>
      <c r="Z197" s="210">
        <f t="shared" si="189"/>
        <v>0</v>
      </c>
      <c r="AA197" s="103">
        <f t="shared" si="190"/>
        <v>0</v>
      </c>
      <c r="AB197" s="115" t="str">
        <f t="shared" si="191"/>
        <v>EXCLUDE</v>
      </c>
      <c r="AC197" s="105"/>
      <c r="AD197" s="106"/>
      <c r="AE197" s="110"/>
      <c r="AF197" s="105"/>
      <c r="AG197" s="110"/>
      <c r="AH197" s="105"/>
      <c r="AI197" s="110"/>
      <c r="AJ197" s="211"/>
      <c r="AK197" s="111">
        <f t="shared" si="192"/>
        <v>0</v>
      </c>
      <c r="AL197" s="106">
        <f t="shared" si="193"/>
        <v>0</v>
      </c>
      <c r="AM197" s="112">
        <f t="shared" si="194"/>
        <v>0</v>
      </c>
      <c r="AN197" s="113">
        <f t="shared" si="195"/>
        <v>0</v>
      </c>
      <c r="AO197" s="112">
        <f t="shared" si="196"/>
        <v>0</v>
      </c>
      <c r="AP197" s="113">
        <f t="shared" si="197"/>
        <v>0</v>
      </c>
      <c r="AQ197" s="112">
        <f t="shared" si="198"/>
        <v>0</v>
      </c>
      <c r="AR197" s="114">
        <f t="shared" si="199"/>
        <v>0</v>
      </c>
      <c r="AS197" s="103">
        <f t="shared" si="200"/>
        <v>0</v>
      </c>
      <c r="AT197" s="115" t="str">
        <f t="shared" si="201"/>
        <v>EXLUDE</v>
      </c>
      <c r="AU197" s="95">
        <f t="shared" si="202"/>
        <v>0</v>
      </c>
      <c r="AV197" s="105"/>
      <c r="AW197" s="106"/>
      <c r="AX197" s="106"/>
      <c r="AY197" s="106"/>
      <c r="AZ197" s="106"/>
      <c r="BA197" s="110"/>
      <c r="BB197" s="105"/>
      <c r="BC197" s="110"/>
      <c r="BD197" s="105"/>
      <c r="BE197" s="110"/>
      <c r="BF197" s="105"/>
      <c r="BG197" s="106"/>
      <c r="BH197" s="106"/>
      <c r="BI197" s="106"/>
      <c r="BJ197" s="104"/>
      <c r="BK197" s="111">
        <f t="shared" si="203"/>
        <v>0</v>
      </c>
      <c r="BL197" s="106">
        <f t="shared" si="204"/>
        <v>0</v>
      </c>
      <c r="BM197" s="106">
        <f t="shared" si="205"/>
        <v>0</v>
      </c>
      <c r="BN197" s="106">
        <f t="shared" si="206"/>
        <v>0</v>
      </c>
      <c r="BO197" s="106">
        <f t="shared" si="207"/>
        <v>0</v>
      </c>
      <c r="BP197" s="112">
        <f t="shared" si="208"/>
        <v>0</v>
      </c>
      <c r="BQ197" s="113">
        <f t="shared" si="209"/>
        <v>0</v>
      </c>
      <c r="BR197" s="112">
        <f t="shared" si="210"/>
        <v>0</v>
      </c>
      <c r="BS197" s="210">
        <f t="shared" si="211"/>
        <v>0</v>
      </c>
      <c r="BT197" s="212">
        <f t="shared" si="212"/>
        <v>0</v>
      </c>
      <c r="BU197" s="242">
        <f t="shared" si="213"/>
        <v>0</v>
      </c>
      <c r="BV197" s="103">
        <f t="shared" si="214"/>
        <v>0</v>
      </c>
      <c r="BW197" s="120" t="str">
        <f t="shared" si="215"/>
        <v>POSTPONED</v>
      </c>
      <c r="BX197" s="118"/>
    </row>
    <row r="198" spans="1:76" ht="30" customHeight="1" x14ac:dyDescent="0.25">
      <c r="A198" s="99" t="s">
        <v>384</v>
      </c>
      <c r="B198" s="100" t="s">
        <v>385</v>
      </c>
      <c r="C198" s="260" t="s">
        <v>385</v>
      </c>
      <c r="D198" s="257" t="s">
        <v>90</v>
      </c>
      <c r="E198" s="103">
        <f t="shared" si="180"/>
        <v>0</v>
      </c>
      <c r="F198" s="132"/>
      <c r="G198" s="105"/>
      <c r="H198" s="106" t="s">
        <v>82</v>
      </c>
      <c r="I198" s="106"/>
      <c r="J198" s="107" t="s">
        <v>73</v>
      </c>
      <c r="K198" s="107"/>
      <c r="L198" s="108">
        <v>9</v>
      </c>
      <c r="M198" s="108"/>
      <c r="N198" s="109" t="s">
        <v>74</v>
      </c>
      <c r="O198" s="109"/>
      <c r="P198" s="106"/>
      <c r="Q198" s="110"/>
      <c r="R198" s="111">
        <f t="shared" si="181"/>
        <v>0</v>
      </c>
      <c r="S198" s="106">
        <f t="shared" si="182"/>
        <v>0</v>
      </c>
      <c r="T198" s="106">
        <f t="shared" si="183"/>
        <v>0</v>
      </c>
      <c r="U198" s="112">
        <f t="shared" si="184"/>
        <v>4</v>
      </c>
      <c r="V198" s="113">
        <f t="shared" si="185"/>
        <v>2.2400000000000002</v>
      </c>
      <c r="W198" s="112">
        <f t="shared" si="186"/>
        <v>2</v>
      </c>
      <c r="X198" s="113">
        <f t="shared" si="187"/>
        <v>1.62</v>
      </c>
      <c r="Y198" s="112">
        <f t="shared" si="188"/>
        <v>4</v>
      </c>
      <c r="Z198" s="210">
        <f t="shared" si="189"/>
        <v>2.2400000000000002</v>
      </c>
      <c r="AA198" s="103">
        <f t="shared" si="190"/>
        <v>0</v>
      </c>
      <c r="AB198" s="115" t="str">
        <f t="shared" si="191"/>
        <v>EXCLUDE</v>
      </c>
      <c r="AC198" s="105"/>
      <c r="AD198" s="106"/>
      <c r="AE198" s="110"/>
      <c r="AF198" s="105"/>
      <c r="AG198" s="110"/>
      <c r="AH198" s="105"/>
      <c r="AI198" s="110"/>
      <c r="AJ198" s="211"/>
      <c r="AK198" s="111">
        <f t="shared" si="192"/>
        <v>0</v>
      </c>
      <c r="AL198" s="106">
        <f t="shared" si="193"/>
        <v>0</v>
      </c>
      <c r="AM198" s="112">
        <f t="shared" si="194"/>
        <v>0</v>
      </c>
      <c r="AN198" s="113">
        <f t="shared" si="195"/>
        <v>0</v>
      </c>
      <c r="AO198" s="112">
        <f t="shared" si="196"/>
        <v>0</v>
      </c>
      <c r="AP198" s="113">
        <f t="shared" si="197"/>
        <v>0</v>
      </c>
      <c r="AQ198" s="112">
        <f t="shared" si="198"/>
        <v>0</v>
      </c>
      <c r="AR198" s="114">
        <f t="shared" si="199"/>
        <v>0</v>
      </c>
      <c r="AS198" s="103">
        <f t="shared" si="200"/>
        <v>0</v>
      </c>
      <c r="AT198" s="115" t="str">
        <f t="shared" si="201"/>
        <v>EXLUDE</v>
      </c>
      <c r="AU198" s="95">
        <f t="shared" si="202"/>
        <v>0</v>
      </c>
      <c r="AV198" s="105"/>
      <c r="AW198" s="106"/>
      <c r="AX198" s="106"/>
      <c r="AY198" s="106"/>
      <c r="AZ198" s="106"/>
      <c r="BA198" s="110"/>
      <c r="BB198" s="105"/>
      <c r="BC198" s="110"/>
      <c r="BD198" s="105"/>
      <c r="BE198" s="110"/>
      <c r="BF198" s="105"/>
      <c r="BG198" s="106"/>
      <c r="BH198" s="106"/>
      <c r="BI198" s="106"/>
      <c r="BJ198" s="104"/>
      <c r="BK198" s="111">
        <f t="shared" si="203"/>
        <v>0</v>
      </c>
      <c r="BL198" s="106">
        <f t="shared" si="204"/>
        <v>0</v>
      </c>
      <c r="BM198" s="106">
        <f t="shared" si="205"/>
        <v>0</v>
      </c>
      <c r="BN198" s="106">
        <f t="shared" si="206"/>
        <v>0</v>
      </c>
      <c r="BO198" s="106">
        <f t="shared" si="207"/>
        <v>0</v>
      </c>
      <c r="BP198" s="112">
        <f t="shared" si="208"/>
        <v>0</v>
      </c>
      <c r="BQ198" s="113">
        <f t="shared" si="209"/>
        <v>0</v>
      </c>
      <c r="BR198" s="112">
        <f t="shared" si="210"/>
        <v>0</v>
      </c>
      <c r="BS198" s="210">
        <f t="shared" si="211"/>
        <v>0</v>
      </c>
      <c r="BT198" s="212">
        <f t="shared" si="212"/>
        <v>0</v>
      </c>
      <c r="BU198" s="242">
        <f t="shared" si="213"/>
        <v>0</v>
      </c>
      <c r="BV198" s="103">
        <f t="shared" si="214"/>
        <v>0</v>
      </c>
      <c r="BW198" s="120" t="str">
        <f t="shared" si="215"/>
        <v>POSTPONED</v>
      </c>
      <c r="BX198" s="118"/>
    </row>
    <row r="199" spans="1:76" ht="30" customHeight="1" x14ac:dyDescent="0.25">
      <c r="A199" s="99" t="s">
        <v>384</v>
      </c>
      <c r="B199" s="100" t="s">
        <v>386</v>
      </c>
      <c r="C199" s="260" t="s">
        <v>387</v>
      </c>
      <c r="D199" s="257" t="s">
        <v>90</v>
      </c>
      <c r="E199" s="103">
        <f t="shared" si="180"/>
        <v>0</v>
      </c>
      <c r="F199" s="132"/>
      <c r="G199" s="105"/>
      <c r="H199" s="106" t="s">
        <v>82</v>
      </c>
      <c r="I199" s="106"/>
      <c r="J199" s="107" t="s">
        <v>73</v>
      </c>
      <c r="K199" s="107"/>
      <c r="L199" s="108">
        <v>13</v>
      </c>
      <c r="M199" s="108"/>
      <c r="N199" s="109" t="s">
        <v>74</v>
      </c>
      <c r="O199" s="109"/>
      <c r="P199" s="106"/>
      <c r="Q199" s="110"/>
      <c r="R199" s="111">
        <f t="shared" si="181"/>
        <v>0</v>
      </c>
      <c r="S199" s="106">
        <f t="shared" si="182"/>
        <v>0</v>
      </c>
      <c r="T199" s="106">
        <f t="shared" si="183"/>
        <v>0</v>
      </c>
      <c r="U199" s="112">
        <f t="shared" si="184"/>
        <v>4</v>
      </c>
      <c r="V199" s="113">
        <f t="shared" si="185"/>
        <v>2.2400000000000002</v>
      </c>
      <c r="W199" s="112">
        <f t="shared" si="186"/>
        <v>3</v>
      </c>
      <c r="X199" s="113">
        <f t="shared" si="187"/>
        <v>2.4300000000000002</v>
      </c>
      <c r="Y199" s="112">
        <f t="shared" si="188"/>
        <v>4</v>
      </c>
      <c r="Z199" s="210">
        <f t="shared" si="189"/>
        <v>2.2400000000000002</v>
      </c>
      <c r="AA199" s="103">
        <f t="shared" si="190"/>
        <v>0</v>
      </c>
      <c r="AB199" s="115" t="str">
        <f t="shared" si="191"/>
        <v>EXCLUDE</v>
      </c>
      <c r="AC199" s="105"/>
      <c r="AD199" s="106"/>
      <c r="AE199" s="110"/>
      <c r="AF199" s="105"/>
      <c r="AG199" s="110"/>
      <c r="AH199" s="105"/>
      <c r="AI199" s="110"/>
      <c r="AJ199" s="211"/>
      <c r="AK199" s="111">
        <f t="shared" si="192"/>
        <v>0</v>
      </c>
      <c r="AL199" s="106">
        <f t="shared" si="193"/>
        <v>0</v>
      </c>
      <c r="AM199" s="112">
        <f t="shared" si="194"/>
        <v>0</v>
      </c>
      <c r="AN199" s="113">
        <f t="shared" si="195"/>
        <v>0</v>
      </c>
      <c r="AO199" s="112">
        <f t="shared" si="196"/>
        <v>0</v>
      </c>
      <c r="AP199" s="113">
        <f t="shared" si="197"/>
        <v>0</v>
      </c>
      <c r="AQ199" s="112">
        <f t="shared" si="198"/>
        <v>0</v>
      </c>
      <c r="AR199" s="114">
        <f t="shared" si="199"/>
        <v>0</v>
      </c>
      <c r="AS199" s="103">
        <f t="shared" si="200"/>
        <v>0</v>
      </c>
      <c r="AT199" s="115" t="str">
        <f t="shared" si="201"/>
        <v>EXLUDE</v>
      </c>
      <c r="AU199" s="95">
        <f t="shared" si="202"/>
        <v>0</v>
      </c>
      <c r="AV199" s="105"/>
      <c r="AW199" s="106"/>
      <c r="AX199" s="106"/>
      <c r="AY199" s="106"/>
      <c r="AZ199" s="106"/>
      <c r="BA199" s="110"/>
      <c r="BB199" s="105"/>
      <c r="BC199" s="110"/>
      <c r="BD199" s="105"/>
      <c r="BE199" s="110"/>
      <c r="BF199" s="105"/>
      <c r="BG199" s="106"/>
      <c r="BH199" s="106"/>
      <c r="BI199" s="106"/>
      <c r="BJ199" s="104"/>
      <c r="BK199" s="111">
        <f t="shared" si="203"/>
        <v>0</v>
      </c>
      <c r="BL199" s="106">
        <f t="shared" si="204"/>
        <v>0</v>
      </c>
      <c r="BM199" s="106">
        <f t="shared" si="205"/>
        <v>0</v>
      </c>
      <c r="BN199" s="106">
        <f t="shared" si="206"/>
        <v>0</v>
      </c>
      <c r="BO199" s="106">
        <f t="shared" si="207"/>
        <v>0</v>
      </c>
      <c r="BP199" s="112">
        <f t="shared" si="208"/>
        <v>0</v>
      </c>
      <c r="BQ199" s="113">
        <f t="shared" si="209"/>
        <v>0</v>
      </c>
      <c r="BR199" s="112">
        <f t="shared" si="210"/>
        <v>0</v>
      </c>
      <c r="BS199" s="210">
        <f t="shared" si="211"/>
        <v>0</v>
      </c>
      <c r="BT199" s="212">
        <f t="shared" si="212"/>
        <v>0</v>
      </c>
      <c r="BU199" s="242">
        <f t="shared" si="213"/>
        <v>0</v>
      </c>
      <c r="BV199" s="103">
        <f t="shared" si="214"/>
        <v>0</v>
      </c>
      <c r="BW199" s="120" t="str">
        <f t="shared" si="215"/>
        <v>POSTPONED</v>
      </c>
      <c r="BX199" s="118"/>
    </row>
    <row r="200" spans="1:76" ht="30" customHeight="1" x14ac:dyDescent="0.25">
      <c r="A200" s="99" t="s">
        <v>384</v>
      </c>
      <c r="B200" s="100" t="s">
        <v>388</v>
      </c>
      <c r="C200" s="260" t="s">
        <v>389</v>
      </c>
      <c r="D200" s="257" t="s">
        <v>90</v>
      </c>
      <c r="E200" s="103">
        <f t="shared" si="180"/>
        <v>0</v>
      </c>
      <c r="F200" s="132"/>
      <c r="G200" s="105"/>
      <c r="H200" s="106" t="s">
        <v>82</v>
      </c>
      <c r="I200" s="106"/>
      <c r="J200" s="107" t="s">
        <v>73</v>
      </c>
      <c r="K200" s="107"/>
      <c r="L200" s="108">
        <v>7</v>
      </c>
      <c r="M200" s="108"/>
      <c r="N200" s="109" t="s">
        <v>74</v>
      </c>
      <c r="O200" s="109"/>
      <c r="P200" s="106"/>
      <c r="Q200" s="110"/>
      <c r="R200" s="111">
        <f t="shared" si="181"/>
        <v>0</v>
      </c>
      <c r="S200" s="106">
        <f t="shared" si="182"/>
        <v>0</v>
      </c>
      <c r="T200" s="106">
        <f t="shared" si="183"/>
        <v>0</v>
      </c>
      <c r="U200" s="112">
        <f t="shared" si="184"/>
        <v>4</v>
      </c>
      <c r="V200" s="113">
        <f t="shared" si="185"/>
        <v>2.2400000000000002</v>
      </c>
      <c r="W200" s="112">
        <f t="shared" si="186"/>
        <v>1</v>
      </c>
      <c r="X200" s="113">
        <f t="shared" si="187"/>
        <v>0.81</v>
      </c>
      <c r="Y200" s="112">
        <f t="shared" si="188"/>
        <v>4</v>
      </c>
      <c r="Z200" s="210">
        <f t="shared" si="189"/>
        <v>2.2400000000000002</v>
      </c>
      <c r="AA200" s="103">
        <f t="shared" si="190"/>
        <v>0</v>
      </c>
      <c r="AB200" s="115" t="str">
        <f t="shared" si="191"/>
        <v>EXCLUDE</v>
      </c>
      <c r="AC200" s="105"/>
      <c r="AD200" s="106"/>
      <c r="AE200" s="110"/>
      <c r="AF200" s="105"/>
      <c r="AG200" s="110"/>
      <c r="AH200" s="105"/>
      <c r="AI200" s="110"/>
      <c r="AJ200" s="211"/>
      <c r="AK200" s="111">
        <f t="shared" si="192"/>
        <v>0</v>
      </c>
      <c r="AL200" s="106">
        <f t="shared" si="193"/>
        <v>0</v>
      </c>
      <c r="AM200" s="112">
        <f t="shared" si="194"/>
        <v>0</v>
      </c>
      <c r="AN200" s="113">
        <f t="shared" si="195"/>
        <v>0</v>
      </c>
      <c r="AO200" s="112">
        <f t="shared" si="196"/>
        <v>0</v>
      </c>
      <c r="AP200" s="113">
        <f t="shared" si="197"/>
        <v>0</v>
      </c>
      <c r="AQ200" s="112">
        <f t="shared" si="198"/>
        <v>0</v>
      </c>
      <c r="AR200" s="114">
        <f t="shared" si="199"/>
        <v>0</v>
      </c>
      <c r="AS200" s="103">
        <f t="shared" si="200"/>
        <v>0</v>
      </c>
      <c r="AT200" s="115" t="str">
        <f t="shared" si="201"/>
        <v>EXLUDE</v>
      </c>
      <c r="AU200" s="95">
        <f t="shared" si="202"/>
        <v>0</v>
      </c>
      <c r="AV200" s="105"/>
      <c r="AW200" s="106"/>
      <c r="AX200" s="106"/>
      <c r="AY200" s="106"/>
      <c r="AZ200" s="106"/>
      <c r="BA200" s="110"/>
      <c r="BB200" s="105"/>
      <c r="BC200" s="110"/>
      <c r="BD200" s="105"/>
      <c r="BE200" s="110"/>
      <c r="BF200" s="105"/>
      <c r="BG200" s="106"/>
      <c r="BH200" s="106"/>
      <c r="BI200" s="106"/>
      <c r="BJ200" s="104"/>
      <c r="BK200" s="111">
        <f t="shared" si="203"/>
        <v>0</v>
      </c>
      <c r="BL200" s="106">
        <f t="shared" si="204"/>
        <v>0</v>
      </c>
      <c r="BM200" s="106">
        <f t="shared" si="205"/>
        <v>0</v>
      </c>
      <c r="BN200" s="106">
        <f t="shared" si="206"/>
        <v>0</v>
      </c>
      <c r="BO200" s="106">
        <f t="shared" si="207"/>
        <v>0</v>
      </c>
      <c r="BP200" s="112">
        <f t="shared" si="208"/>
        <v>0</v>
      </c>
      <c r="BQ200" s="113">
        <f t="shared" si="209"/>
        <v>0</v>
      </c>
      <c r="BR200" s="112">
        <f t="shared" si="210"/>
        <v>0</v>
      </c>
      <c r="BS200" s="210">
        <f t="shared" si="211"/>
        <v>0</v>
      </c>
      <c r="BT200" s="212">
        <f t="shared" si="212"/>
        <v>0</v>
      </c>
      <c r="BU200" s="242">
        <f t="shared" si="213"/>
        <v>0</v>
      </c>
      <c r="BV200" s="103">
        <f t="shared" si="214"/>
        <v>0</v>
      </c>
      <c r="BW200" s="120" t="str">
        <f t="shared" si="215"/>
        <v>POSTPONED</v>
      </c>
      <c r="BX200" s="118"/>
    </row>
    <row r="201" spans="1:76" ht="30" customHeight="1" x14ac:dyDescent="0.25">
      <c r="A201" s="99" t="s">
        <v>241</v>
      </c>
      <c r="B201" s="100" t="s">
        <v>390</v>
      </c>
      <c r="C201" s="260" t="s">
        <v>391</v>
      </c>
      <c r="D201" s="257" t="s">
        <v>90</v>
      </c>
      <c r="E201" s="103">
        <f t="shared" si="180"/>
        <v>0</v>
      </c>
      <c r="F201" s="132"/>
      <c r="G201" s="105"/>
      <c r="H201" s="106" t="s">
        <v>82</v>
      </c>
      <c r="I201" s="106"/>
      <c r="J201" s="107" t="s">
        <v>73</v>
      </c>
      <c r="K201" s="107"/>
      <c r="L201" s="108">
        <v>10</v>
      </c>
      <c r="M201" s="108"/>
      <c r="N201" s="109" t="s">
        <v>99</v>
      </c>
      <c r="O201" s="109"/>
      <c r="P201" s="106"/>
      <c r="Q201" s="110"/>
      <c r="R201" s="111">
        <f t="shared" si="181"/>
        <v>0</v>
      </c>
      <c r="S201" s="106">
        <f t="shared" si="182"/>
        <v>0</v>
      </c>
      <c r="T201" s="106">
        <f t="shared" si="183"/>
        <v>0</v>
      </c>
      <c r="U201" s="112">
        <f t="shared" si="184"/>
        <v>4</v>
      </c>
      <c r="V201" s="113">
        <f t="shared" si="185"/>
        <v>2.2400000000000002</v>
      </c>
      <c r="W201" s="112">
        <f t="shared" si="186"/>
        <v>2</v>
      </c>
      <c r="X201" s="113">
        <f t="shared" si="187"/>
        <v>1.62</v>
      </c>
      <c r="Y201" s="112">
        <f t="shared" si="188"/>
        <v>0</v>
      </c>
      <c r="Z201" s="210">
        <f t="shared" si="189"/>
        <v>0</v>
      </c>
      <c r="AA201" s="103">
        <f t="shared" si="190"/>
        <v>0</v>
      </c>
      <c r="AB201" s="115" t="str">
        <f t="shared" si="191"/>
        <v>EXCLUDE</v>
      </c>
      <c r="AC201" s="105"/>
      <c r="AD201" s="106"/>
      <c r="AE201" s="110"/>
      <c r="AF201" s="105"/>
      <c r="AG201" s="110"/>
      <c r="AH201" s="105"/>
      <c r="AI201" s="110"/>
      <c r="AJ201" s="211"/>
      <c r="AK201" s="111">
        <f t="shared" si="192"/>
        <v>0</v>
      </c>
      <c r="AL201" s="106">
        <f t="shared" si="193"/>
        <v>0</v>
      </c>
      <c r="AM201" s="112">
        <f t="shared" si="194"/>
        <v>0</v>
      </c>
      <c r="AN201" s="113">
        <f t="shared" si="195"/>
        <v>0</v>
      </c>
      <c r="AO201" s="112">
        <f t="shared" si="196"/>
        <v>0</v>
      </c>
      <c r="AP201" s="113">
        <f t="shared" si="197"/>
        <v>0</v>
      </c>
      <c r="AQ201" s="112">
        <f t="shared" si="198"/>
        <v>0</v>
      </c>
      <c r="AR201" s="114">
        <f t="shared" si="199"/>
        <v>0</v>
      </c>
      <c r="AS201" s="103">
        <f t="shared" si="200"/>
        <v>0</v>
      </c>
      <c r="AT201" s="115" t="str">
        <f t="shared" si="201"/>
        <v>EXLUDE</v>
      </c>
      <c r="AU201" s="95">
        <f t="shared" si="202"/>
        <v>0</v>
      </c>
      <c r="AV201" s="105"/>
      <c r="AW201" s="106"/>
      <c r="AX201" s="106"/>
      <c r="AY201" s="106"/>
      <c r="AZ201" s="106"/>
      <c r="BA201" s="110"/>
      <c r="BB201" s="105"/>
      <c r="BC201" s="110"/>
      <c r="BD201" s="105"/>
      <c r="BE201" s="110"/>
      <c r="BF201" s="105"/>
      <c r="BG201" s="106"/>
      <c r="BH201" s="106"/>
      <c r="BI201" s="106"/>
      <c r="BJ201" s="104"/>
      <c r="BK201" s="111">
        <f t="shared" si="203"/>
        <v>0</v>
      </c>
      <c r="BL201" s="106">
        <f t="shared" si="204"/>
        <v>0</v>
      </c>
      <c r="BM201" s="106">
        <f t="shared" si="205"/>
        <v>0</v>
      </c>
      <c r="BN201" s="106">
        <f t="shared" si="206"/>
        <v>0</v>
      </c>
      <c r="BO201" s="106">
        <f t="shared" si="207"/>
        <v>0</v>
      </c>
      <c r="BP201" s="112">
        <f t="shared" si="208"/>
        <v>0</v>
      </c>
      <c r="BQ201" s="113">
        <f t="shared" si="209"/>
        <v>0</v>
      </c>
      <c r="BR201" s="112">
        <f t="shared" si="210"/>
        <v>0</v>
      </c>
      <c r="BS201" s="210">
        <f t="shared" si="211"/>
        <v>0</v>
      </c>
      <c r="BT201" s="212">
        <f t="shared" si="212"/>
        <v>0</v>
      </c>
      <c r="BU201" s="242">
        <f t="shared" si="213"/>
        <v>0</v>
      </c>
      <c r="BV201" s="103">
        <f t="shared" si="214"/>
        <v>0</v>
      </c>
      <c r="BW201" s="120" t="str">
        <f t="shared" si="215"/>
        <v>POSTPONED</v>
      </c>
      <c r="BX201" s="118"/>
    </row>
    <row r="202" spans="1:76" ht="30" customHeight="1" x14ac:dyDescent="0.25">
      <c r="A202" s="99" t="s">
        <v>392</v>
      </c>
      <c r="B202" s="100" t="s">
        <v>393</v>
      </c>
      <c r="C202" s="260" t="s">
        <v>394</v>
      </c>
      <c r="D202" s="257" t="s">
        <v>90</v>
      </c>
      <c r="E202" s="103">
        <f t="shared" si="180"/>
        <v>0</v>
      </c>
      <c r="F202" s="132"/>
      <c r="G202" s="105"/>
      <c r="H202" s="106" t="s">
        <v>82</v>
      </c>
      <c r="I202" s="106"/>
      <c r="J202" s="107" t="s">
        <v>82</v>
      </c>
      <c r="K202" s="107"/>
      <c r="L202" s="108">
        <v>4</v>
      </c>
      <c r="M202" s="108"/>
      <c r="N202" s="109" t="s">
        <v>92</v>
      </c>
      <c r="O202" s="109"/>
      <c r="P202" s="106"/>
      <c r="Q202" s="110"/>
      <c r="R202" s="111">
        <f t="shared" si="181"/>
        <v>0</v>
      </c>
      <c r="S202" s="106">
        <f t="shared" si="182"/>
        <v>0</v>
      </c>
      <c r="T202" s="106">
        <f t="shared" si="183"/>
        <v>0</v>
      </c>
      <c r="U202" s="112">
        <f t="shared" si="184"/>
        <v>0</v>
      </c>
      <c r="V202" s="113">
        <f t="shared" si="185"/>
        <v>0</v>
      </c>
      <c r="W202" s="112">
        <f t="shared" si="186"/>
        <v>1</v>
      </c>
      <c r="X202" s="113">
        <f t="shared" si="187"/>
        <v>0.81</v>
      </c>
      <c r="Y202" s="112">
        <f t="shared" si="188"/>
        <v>0</v>
      </c>
      <c r="Z202" s="210">
        <f t="shared" si="189"/>
        <v>0</v>
      </c>
      <c r="AA202" s="103">
        <f t="shared" si="190"/>
        <v>0</v>
      </c>
      <c r="AB202" s="115" t="str">
        <f t="shared" si="191"/>
        <v>EXCLUDE</v>
      </c>
      <c r="AC202" s="105"/>
      <c r="AD202" s="106"/>
      <c r="AE202" s="110"/>
      <c r="AF202" s="105"/>
      <c r="AG202" s="110"/>
      <c r="AH202" s="105"/>
      <c r="AI202" s="110"/>
      <c r="AJ202" s="211"/>
      <c r="AK202" s="111">
        <f t="shared" si="192"/>
        <v>0</v>
      </c>
      <c r="AL202" s="106">
        <f t="shared" si="193"/>
        <v>0</v>
      </c>
      <c r="AM202" s="112">
        <f t="shared" si="194"/>
        <v>0</v>
      </c>
      <c r="AN202" s="113">
        <f t="shared" si="195"/>
        <v>0</v>
      </c>
      <c r="AO202" s="112">
        <f t="shared" si="196"/>
        <v>0</v>
      </c>
      <c r="AP202" s="113">
        <f t="shared" si="197"/>
        <v>0</v>
      </c>
      <c r="AQ202" s="112">
        <f t="shared" si="198"/>
        <v>0</v>
      </c>
      <c r="AR202" s="114">
        <f t="shared" si="199"/>
        <v>0</v>
      </c>
      <c r="AS202" s="103">
        <f t="shared" si="200"/>
        <v>0</v>
      </c>
      <c r="AT202" s="115" t="str">
        <f t="shared" si="201"/>
        <v>EXLUDE</v>
      </c>
      <c r="AU202" s="95">
        <f t="shared" si="202"/>
        <v>0</v>
      </c>
      <c r="AV202" s="105"/>
      <c r="AW202" s="106"/>
      <c r="AX202" s="106"/>
      <c r="AY202" s="106"/>
      <c r="AZ202" s="106"/>
      <c r="BA202" s="110"/>
      <c r="BB202" s="105"/>
      <c r="BC202" s="110"/>
      <c r="BD202" s="105"/>
      <c r="BE202" s="110"/>
      <c r="BF202" s="105"/>
      <c r="BG202" s="106"/>
      <c r="BH202" s="106"/>
      <c r="BI202" s="106"/>
      <c r="BJ202" s="104"/>
      <c r="BK202" s="111">
        <f t="shared" si="203"/>
        <v>0</v>
      </c>
      <c r="BL202" s="106">
        <f t="shared" si="204"/>
        <v>0</v>
      </c>
      <c r="BM202" s="106">
        <f t="shared" si="205"/>
        <v>0</v>
      </c>
      <c r="BN202" s="106">
        <f t="shared" si="206"/>
        <v>0</v>
      </c>
      <c r="BO202" s="106">
        <f t="shared" si="207"/>
        <v>0</v>
      </c>
      <c r="BP202" s="112">
        <f t="shared" si="208"/>
        <v>0</v>
      </c>
      <c r="BQ202" s="113">
        <f t="shared" si="209"/>
        <v>0</v>
      </c>
      <c r="BR202" s="112">
        <f t="shared" si="210"/>
        <v>0</v>
      </c>
      <c r="BS202" s="210">
        <f t="shared" si="211"/>
        <v>0</v>
      </c>
      <c r="BT202" s="212">
        <f t="shared" si="212"/>
        <v>0</v>
      </c>
      <c r="BU202" s="242">
        <f t="shared" si="213"/>
        <v>0</v>
      </c>
      <c r="BV202" s="103">
        <f t="shared" si="214"/>
        <v>0</v>
      </c>
      <c r="BW202" s="120" t="str">
        <f t="shared" si="215"/>
        <v>POSTPONED</v>
      </c>
      <c r="BX202" s="118"/>
    </row>
    <row r="203" spans="1:76" ht="30" customHeight="1" x14ac:dyDescent="0.25">
      <c r="A203" s="258" t="s">
        <v>354</v>
      </c>
      <c r="B203" s="259" t="s">
        <v>355</v>
      </c>
      <c r="C203" s="101" t="s">
        <v>182</v>
      </c>
      <c r="D203" s="209" t="s">
        <v>90</v>
      </c>
      <c r="E203" s="103">
        <f t="shared" si="180"/>
        <v>0</v>
      </c>
      <c r="F203" s="132"/>
      <c r="G203" s="105" t="s">
        <v>73</v>
      </c>
      <c r="H203" s="106" t="s">
        <v>73</v>
      </c>
      <c r="I203" s="106" t="s">
        <v>73</v>
      </c>
      <c r="J203" s="107" t="s">
        <v>82</v>
      </c>
      <c r="K203" s="107"/>
      <c r="L203" s="108">
        <v>3</v>
      </c>
      <c r="M203" s="108"/>
      <c r="N203" s="109" t="s">
        <v>92</v>
      </c>
      <c r="O203" s="109"/>
      <c r="P203" s="106"/>
      <c r="Q203" s="110"/>
      <c r="R203" s="111">
        <f t="shared" si="181"/>
        <v>1</v>
      </c>
      <c r="S203" s="106">
        <f t="shared" si="182"/>
        <v>1</v>
      </c>
      <c r="T203" s="106">
        <f t="shared" si="183"/>
        <v>1</v>
      </c>
      <c r="U203" s="112">
        <f t="shared" si="184"/>
        <v>0</v>
      </c>
      <c r="V203" s="113">
        <f t="shared" si="185"/>
        <v>0</v>
      </c>
      <c r="W203" s="112">
        <f t="shared" si="186"/>
        <v>0</v>
      </c>
      <c r="X203" s="113">
        <f t="shared" si="187"/>
        <v>0</v>
      </c>
      <c r="Y203" s="112">
        <f t="shared" si="188"/>
        <v>0</v>
      </c>
      <c r="Z203" s="210">
        <f t="shared" si="189"/>
        <v>0</v>
      </c>
      <c r="AA203" s="103">
        <f t="shared" si="190"/>
        <v>0</v>
      </c>
      <c r="AB203" s="115" t="str">
        <f t="shared" si="191"/>
        <v>-</v>
      </c>
      <c r="AC203" s="105"/>
      <c r="AD203" s="106"/>
      <c r="AE203" s="110"/>
      <c r="AF203" s="105"/>
      <c r="AG203" s="110"/>
      <c r="AH203" s="105"/>
      <c r="AI203" s="110"/>
      <c r="AJ203" s="211"/>
      <c r="AK203" s="111">
        <f t="shared" si="192"/>
        <v>0</v>
      </c>
      <c r="AL203" s="106">
        <f t="shared" si="193"/>
        <v>0</v>
      </c>
      <c r="AM203" s="112">
        <f t="shared" si="194"/>
        <v>0</v>
      </c>
      <c r="AN203" s="113">
        <f t="shared" si="195"/>
        <v>0</v>
      </c>
      <c r="AO203" s="112">
        <f t="shared" si="196"/>
        <v>0</v>
      </c>
      <c r="AP203" s="113">
        <f t="shared" si="197"/>
        <v>0</v>
      </c>
      <c r="AQ203" s="112">
        <f t="shared" si="198"/>
        <v>0</v>
      </c>
      <c r="AR203" s="114">
        <f t="shared" si="199"/>
        <v>0</v>
      </c>
      <c r="AS203" s="103">
        <f t="shared" si="200"/>
        <v>0</v>
      </c>
      <c r="AT203" s="115" t="str">
        <f t="shared" si="201"/>
        <v>EXLUDE</v>
      </c>
      <c r="AU203" s="95">
        <f t="shared" si="202"/>
        <v>0</v>
      </c>
      <c r="AV203" s="105"/>
      <c r="AW203" s="106"/>
      <c r="AX203" s="106"/>
      <c r="AY203" s="106"/>
      <c r="AZ203" s="106"/>
      <c r="BA203" s="110"/>
      <c r="BB203" s="105"/>
      <c r="BC203" s="110"/>
      <c r="BD203" s="105"/>
      <c r="BE203" s="110"/>
      <c r="BF203" s="105"/>
      <c r="BG203" s="106"/>
      <c r="BH203" s="106"/>
      <c r="BI203" s="106"/>
      <c r="BJ203" s="104"/>
      <c r="BK203" s="111">
        <f t="shared" si="203"/>
        <v>0</v>
      </c>
      <c r="BL203" s="106">
        <f t="shared" si="204"/>
        <v>0</v>
      </c>
      <c r="BM203" s="106">
        <f t="shared" si="205"/>
        <v>0</v>
      </c>
      <c r="BN203" s="106">
        <f t="shared" si="206"/>
        <v>0</v>
      </c>
      <c r="BO203" s="106">
        <f t="shared" si="207"/>
        <v>0</v>
      </c>
      <c r="BP203" s="112">
        <f t="shared" si="208"/>
        <v>0</v>
      </c>
      <c r="BQ203" s="113">
        <f t="shared" si="209"/>
        <v>0</v>
      </c>
      <c r="BR203" s="112">
        <f t="shared" si="210"/>
        <v>0</v>
      </c>
      <c r="BS203" s="210">
        <f t="shared" si="211"/>
        <v>0</v>
      </c>
      <c r="BT203" s="212">
        <f t="shared" si="212"/>
        <v>0</v>
      </c>
      <c r="BU203" s="242">
        <f t="shared" si="213"/>
        <v>0</v>
      </c>
      <c r="BV203" s="103">
        <f t="shared" si="214"/>
        <v>0</v>
      </c>
      <c r="BW203" s="120" t="str">
        <f t="shared" si="215"/>
        <v>POSTPONED</v>
      </c>
      <c r="BX203" s="118"/>
    </row>
    <row r="204" spans="1:76" ht="30" customHeight="1" thickBot="1" x14ac:dyDescent="0.3">
      <c r="A204" s="261" t="s">
        <v>354</v>
      </c>
      <c r="B204" s="262" t="s">
        <v>395</v>
      </c>
      <c r="C204" s="263" t="s">
        <v>396</v>
      </c>
      <c r="D204" s="264" t="s">
        <v>90</v>
      </c>
      <c r="E204" s="225">
        <f t="shared" si="180"/>
        <v>0</v>
      </c>
      <c r="F204" s="150"/>
      <c r="G204" s="164"/>
      <c r="H204" s="158" t="s">
        <v>82</v>
      </c>
      <c r="I204" s="158"/>
      <c r="J204" s="265" t="s">
        <v>82</v>
      </c>
      <c r="K204" s="265"/>
      <c r="L204" s="266">
        <v>5</v>
      </c>
      <c r="M204" s="266"/>
      <c r="N204" s="267" t="s">
        <v>92</v>
      </c>
      <c r="O204" s="267"/>
      <c r="P204" s="158"/>
      <c r="Q204" s="166"/>
      <c r="R204" s="157">
        <f t="shared" si="181"/>
        <v>0</v>
      </c>
      <c r="S204" s="158">
        <f t="shared" si="182"/>
        <v>0</v>
      </c>
      <c r="T204" s="158">
        <f t="shared" si="183"/>
        <v>0</v>
      </c>
      <c r="U204" s="159">
        <f t="shared" si="184"/>
        <v>0</v>
      </c>
      <c r="V204" s="160">
        <f t="shared" si="185"/>
        <v>0</v>
      </c>
      <c r="W204" s="159">
        <f t="shared" si="186"/>
        <v>1</v>
      </c>
      <c r="X204" s="160">
        <f t="shared" si="187"/>
        <v>0.81</v>
      </c>
      <c r="Y204" s="159">
        <f t="shared" si="188"/>
        <v>0</v>
      </c>
      <c r="Z204" s="223">
        <f t="shared" si="189"/>
        <v>0</v>
      </c>
      <c r="AA204" s="162">
        <f t="shared" si="190"/>
        <v>0</v>
      </c>
      <c r="AB204" s="163" t="str">
        <f t="shared" si="191"/>
        <v>EXCLUDE</v>
      </c>
      <c r="AC204" s="164"/>
      <c r="AD204" s="158"/>
      <c r="AE204" s="166"/>
      <c r="AF204" s="164"/>
      <c r="AG204" s="166"/>
      <c r="AH204" s="164"/>
      <c r="AI204" s="166"/>
      <c r="AJ204" s="268"/>
      <c r="AK204" s="157">
        <f t="shared" si="192"/>
        <v>0</v>
      </c>
      <c r="AL204" s="158">
        <f t="shared" si="193"/>
        <v>0</v>
      </c>
      <c r="AM204" s="159">
        <f t="shared" si="194"/>
        <v>0</v>
      </c>
      <c r="AN204" s="160">
        <f t="shared" si="195"/>
        <v>0</v>
      </c>
      <c r="AO204" s="159">
        <f t="shared" si="196"/>
        <v>0</v>
      </c>
      <c r="AP204" s="160">
        <f t="shared" si="197"/>
        <v>0</v>
      </c>
      <c r="AQ204" s="159">
        <f t="shared" si="198"/>
        <v>0</v>
      </c>
      <c r="AR204" s="161">
        <f t="shared" si="199"/>
        <v>0</v>
      </c>
      <c r="AS204" s="162">
        <f t="shared" si="200"/>
        <v>0</v>
      </c>
      <c r="AT204" s="163" t="str">
        <f t="shared" si="201"/>
        <v>EXLUDE</v>
      </c>
      <c r="AU204" s="168">
        <f t="shared" si="202"/>
        <v>0</v>
      </c>
      <c r="AV204" s="164"/>
      <c r="AW204" s="158"/>
      <c r="AX204" s="158"/>
      <c r="AY204" s="158"/>
      <c r="AZ204" s="158"/>
      <c r="BA204" s="166"/>
      <c r="BB204" s="164"/>
      <c r="BC204" s="166"/>
      <c r="BD204" s="164"/>
      <c r="BE204" s="166"/>
      <c r="BF204" s="164"/>
      <c r="BG204" s="158"/>
      <c r="BH204" s="158"/>
      <c r="BI204" s="158"/>
      <c r="BJ204" s="269"/>
      <c r="BK204" s="157">
        <f t="shared" si="203"/>
        <v>0</v>
      </c>
      <c r="BL204" s="158">
        <f t="shared" si="204"/>
        <v>0</v>
      </c>
      <c r="BM204" s="158">
        <f t="shared" si="205"/>
        <v>0</v>
      </c>
      <c r="BN204" s="158">
        <f t="shared" si="206"/>
        <v>0</v>
      </c>
      <c r="BO204" s="158">
        <f t="shared" si="207"/>
        <v>0</v>
      </c>
      <c r="BP204" s="159">
        <f t="shared" si="208"/>
        <v>0</v>
      </c>
      <c r="BQ204" s="160">
        <f t="shared" si="209"/>
        <v>0</v>
      </c>
      <c r="BR204" s="159">
        <f t="shared" si="210"/>
        <v>0</v>
      </c>
      <c r="BS204" s="223">
        <f t="shared" si="211"/>
        <v>0</v>
      </c>
      <c r="BT204" s="270">
        <f t="shared" si="212"/>
        <v>0</v>
      </c>
      <c r="BU204" s="271">
        <f t="shared" si="213"/>
        <v>0</v>
      </c>
      <c r="BV204" s="162">
        <f t="shared" si="214"/>
        <v>0</v>
      </c>
      <c r="BW204" s="272" t="str">
        <f t="shared" si="215"/>
        <v>POSTPONED</v>
      </c>
      <c r="BX204" s="273"/>
    </row>
    <row r="205" spans="1:76" ht="15" customHeight="1" x14ac:dyDescent="0.25">
      <c r="J205" s="283"/>
      <c r="K205" s="283"/>
      <c r="L205" s="283"/>
      <c r="M205" s="283"/>
      <c r="N205" s="283"/>
      <c r="O205" s="283"/>
      <c r="AE205" s="283"/>
      <c r="AF205" s="283"/>
      <c r="AG205" s="283"/>
      <c r="AH205" s="283"/>
      <c r="AI205" s="283"/>
      <c r="AJ205" s="283"/>
      <c r="BA205" s="283"/>
      <c r="BB205" s="283"/>
      <c r="BC205" s="283"/>
      <c r="BD205" s="283"/>
      <c r="BE205" s="283"/>
      <c r="BF205" s="283"/>
    </row>
    <row r="206" spans="1:76" ht="15" customHeight="1" x14ac:dyDescent="0.25">
      <c r="A206" s="1" t="s">
        <v>397</v>
      </c>
      <c r="J206" s="274"/>
      <c r="K206" s="274"/>
      <c r="L206" s="274"/>
      <c r="M206" s="274"/>
      <c r="N206" s="274"/>
      <c r="O206" s="274"/>
      <c r="AE206" s="274"/>
      <c r="AF206" s="274"/>
      <c r="AG206" s="274"/>
      <c r="AH206" s="274"/>
      <c r="AI206" s="274"/>
      <c r="AJ206" s="274"/>
      <c r="BA206" s="274"/>
      <c r="BB206" s="274"/>
      <c r="BC206" s="274"/>
      <c r="BD206" s="274"/>
      <c r="BE206" s="274"/>
      <c r="BF206" s="274"/>
    </row>
    <row r="207" spans="1:76" ht="15" customHeight="1" x14ac:dyDescent="0.25">
      <c r="A207" s="275"/>
      <c r="B207" s="276" t="s">
        <v>398</v>
      </c>
      <c r="C207" s="277" t="s">
        <v>399</v>
      </c>
      <c r="D207" s="2" t="s">
        <v>400</v>
      </c>
      <c r="J207" s="282"/>
      <c r="K207" s="282"/>
      <c r="L207" s="282"/>
      <c r="M207" s="282"/>
      <c r="N207" s="282"/>
      <c r="O207" s="282"/>
      <c r="AE207" s="282"/>
      <c r="AF207" s="282"/>
      <c r="AG207" s="282"/>
      <c r="AH207" s="282"/>
      <c r="AI207" s="282"/>
      <c r="AJ207" s="282"/>
      <c r="BA207" s="282"/>
      <c r="BB207" s="282"/>
      <c r="BC207" s="282"/>
      <c r="BD207" s="282"/>
      <c r="BE207" s="282"/>
      <c r="BF207" s="282"/>
    </row>
    <row r="208" spans="1:76" ht="15" customHeight="1" x14ac:dyDescent="0.25">
      <c r="A208" s="278"/>
      <c r="B208" s="276" t="s">
        <v>401</v>
      </c>
      <c r="J208" s="282"/>
      <c r="K208" s="282"/>
      <c r="L208" s="282"/>
      <c r="M208" s="282"/>
      <c r="N208" s="282"/>
      <c r="O208" s="282"/>
      <c r="AE208" s="282"/>
      <c r="AF208" s="282"/>
      <c r="AG208" s="282"/>
      <c r="AH208" s="282"/>
      <c r="AI208" s="282"/>
      <c r="AJ208" s="282"/>
      <c r="BA208" s="282"/>
      <c r="BB208" s="282"/>
      <c r="BC208" s="282"/>
      <c r="BD208" s="282"/>
      <c r="BE208" s="282"/>
      <c r="BF208" s="282"/>
    </row>
    <row r="209" spans="1:58" ht="15" customHeight="1" x14ac:dyDescent="0.25">
      <c r="A209" s="279"/>
      <c r="B209" s="276" t="s">
        <v>402</v>
      </c>
      <c r="C209" s="280"/>
      <c r="D209" s="280"/>
      <c r="J209" s="282"/>
      <c r="K209" s="282"/>
      <c r="L209" s="282"/>
      <c r="M209" s="282"/>
      <c r="N209" s="282"/>
      <c r="O209" s="282"/>
      <c r="AE209" s="282"/>
      <c r="AF209" s="282"/>
      <c r="AG209" s="282"/>
      <c r="AH209" s="282"/>
      <c r="AI209" s="282"/>
      <c r="AJ209" s="282"/>
      <c r="BA209" s="282"/>
      <c r="BB209" s="282"/>
      <c r="BC209" s="282"/>
      <c r="BD209" s="282"/>
      <c r="BE209" s="282"/>
      <c r="BF209" s="282"/>
    </row>
    <row r="210" spans="1:58" x14ac:dyDescent="0.25">
      <c r="A210" s="281"/>
      <c r="B210" s="276" t="s">
        <v>403</v>
      </c>
      <c r="C210" s="280"/>
      <c r="D210" s="280"/>
      <c r="J210" s="282"/>
      <c r="K210" s="282"/>
      <c r="L210" s="282"/>
      <c r="M210" s="282"/>
      <c r="N210" s="282"/>
      <c r="O210" s="282"/>
      <c r="AE210" s="282"/>
      <c r="AF210" s="282"/>
      <c r="AG210" s="282"/>
      <c r="AH210" s="282"/>
      <c r="AI210" s="282"/>
      <c r="AJ210" s="282"/>
      <c r="BA210" s="282"/>
      <c r="BB210" s="282"/>
      <c r="BC210" s="282"/>
      <c r="BD210" s="282"/>
      <c r="BE210" s="282"/>
      <c r="BF210" s="282"/>
    </row>
    <row r="211" spans="1:58" x14ac:dyDescent="0.25">
      <c r="J211" s="282"/>
      <c r="K211" s="282"/>
      <c r="L211" s="282"/>
      <c r="M211" s="282"/>
      <c r="N211" s="282"/>
      <c r="O211" s="282"/>
      <c r="AE211" s="282"/>
      <c r="AF211" s="282"/>
      <c r="AG211" s="282"/>
      <c r="AH211" s="282"/>
      <c r="AI211" s="282"/>
      <c r="AJ211" s="282"/>
      <c r="BA211" s="282"/>
      <c r="BB211" s="282"/>
      <c r="BC211" s="282"/>
      <c r="BD211" s="282"/>
      <c r="BE211" s="282"/>
      <c r="BF211" s="282"/>
    </row>
    <row r="212" spans="1:58" x14ac:dyDescent="0.25">
      <c r="J212" s="282"/>
      <c r="K212" s="282"/>
      <c r="L212" s="282"/>
      <c r="M212" s="282"/>
      <c r="N212" s="282"/>
      <c r="O212" s="282"/>
      <c r="AE212" s="282"/>
      <c r="AF212" s="282"/>
      <c r="AG212" s="282"/>
      <c r="AH212" s="282"/>
      <c r="AI212" s="282"/>
      <c r="AJ212" s="282"/>
      <c r="BA212" s="282"/>
      <c r="BB212" s="282"/>
      <c r="BC212" s="282"/>
      <c r="BD212" s="282"/>
      <c r="BE212" s="282"/>
      <c r="BF212" s="282"/>
    </row>
    <row r="213" spans="1:58" x14ac:dyDescent="0.25">
      <c r="J213" s="282"/>
      <c r="K213" s="282"/>
      <c r="L213" s="282"/>
      <c r="M213" s="282"/>
      <c r="N213" s="282"/>
      <c r="O213" s="282"/>
      <c r="AE213" s="282"/>
      <c r="AF213" s="282"/>
      <c r="AG213" s="282"/>
      <c r="AH213" s="282"/>
      <c r="AI213" s="282"/>
      <c r="AJ213" s="282"/>
      <c r="BA213" s="282"/>
      <c r="BB213" s="282"/>
      <c r="BC213" s="282"/>
      <c r="BD213" s="282"/>
      <c r="BE213" s="282"/>
      <c r="BF213" s="282"/>
    </row>
    <row r="214" spans="1:58" x14ac:dyDescent="0.25">
      <c r="J214" s="282"/>
      <c r="K214" s="282"/>
      <c r="L214" s="282"/>
      <c r="M214" s="282"/>
      <c r="N214" s="282"/>
      <c r="O214" s="282"/>
      <c r="AE214" s="282"/>
      <c r="AF214" s="282"/>
      <c r="AG214" s="282"/>
      <c r="AH214" s="282"/>
      <c r="AI214" s="282"/>
      <c r="AJ214" s="282"/>
      <c r="BA214" s="282"/>
      <c r="BB214" s="282"/>
      <c r="BC214" s="282"/>
      <c r="BD214" s="282"/>
      <c r="BE214" s="282"/>
      <c r="BF214" s="282"/>
    </row>
    <row r="215" spans="1:58" x14ac:dyDescent="0.25">
      <c r="J215" s="282"/>
      <c r="K215" s="282"/>
      <c r="L215" s="282"/>
      <c r="M215" s="282"/>
      <c r="N215" s="282"/>
      <c r="O215" s="282"/>
      <c r="AE215" s="282"/>
      <c r="AF215" s="282"/>
      <c r="AG215" s="282"/>
      <c r="AH215" s="282"/>
      <c r="AI215" s="282"/>
      <c r="AJ215" s="282"/>
      <c r="BA215" s="282"/>
      <c r="BB215" s="282"/>
      <c r="BC215" s="282"/>
      <c r="BD215" s="282"/>
      <c r="BE215" s="282"/>
      <c r="BF215" s="282"/>
    </row>
    <row r="216" spans="1:58" x14ac:dyDescent="0.25">
      <c r="J216" s="282"/>
      <c r="K216" s="282"/>
      <c r="L216" s="282"/>
      <c r="M216" s="282"/>
      <c r="N216" s="282"/>
      <c r="O216" s="282"/>
      <c r="AE216" s="282"/>
      <c r="AF216" s="282"/>
      <c r="AG216" s="282"/>
      <c r="AH216" s="282"/>
      <c r="AI216" s="282"/>
      <c r="AJ216" s="282"/>
      <c r="BA216" s="282"/>
      <c r="BB216" s="282"/>
      <c r="BC216" s="282"/>
      <c r="BD216" s="282"/>
      <c r="BE216" s="282"/>
      <c r="BF216" s="282"/>
    </row>
    <row r="217" spans="1:58" x14ac:dyDescent="0.25">
      <c r="J217" s="282"/>
      <c r="K217" s="282"/>
      <c r="L217" s="282"/>
      <c r="M217" s="282"/>
      <c r="N217" s="282"/>
      <c r="O217" s="282"/>
      <c r="AE217" s="282"/>
      <c r="AF217" s="282"/>
      <c r="AG217" s="282"/>
      <c r="AH217" s="282"/>
      <c r="AI217" s="282"/>
      <c r="AJ217" s="282"/>
      <c r="BA217" s="282"/>
      <c r="BB217" s="282"/>
      <c r="BC217" s="282"/>
      <c r="BD217" s="282"/>
      <c r="BE217" s="282"/>
      <c r="BF217" s="282"/>
    </row>
    <row r="218" spans="1:58" x14ac:dyDescent="0.25">
      <c r="J218" s="282"/>
      <c r="K218" s="282"/>
      <c r="L218" s="282"/>
      <c r="M218" s="282"/>
      <c r="N218" s="282"/>
      <c r="O218" s="282"/>
      <c r="AE218" s="282"/>
      <c r="AF218" s="282"/>
      <c r="AG218" s="282"/>
      <c r="AH218" s="282"/>
      <c r="AI218" s="282"/>
      <c r="AJ218" s="282"/>
      <c r="BA218" s="282"/>
      <c r="BB218" s="282"/>
      <c r="BC218" s="282"/>
      <c r="BD218" s="282"/>
      <c r="BE218" s="282"/>
      <c r="BF218" s="282"/>
    </row>
    <row r="219" spans="1:58" x14ac:dyDescent="0.25">
      <c r="J219" s="282"/>
      <c r="K219" s="282"/>
      <c r="L219" s="282"/>
      <c r="M219" s="282"/>
      <c r="N219" s="282"/>
      <c r="O219" s="282"/>
      <c r="AE219" s="282"/>
      <c r="AF219" s="282"/>
      <c r="AG219" s="282"/>
      <c r="AH219" s="282"/>
      <c r="AI219" s="282"/>
      <c r="AJ219" s="282"/>
      <c r="BA219" s="282"/>
      <c r="BB219" s="282"/>
      <c r="BC219" s="282"/>
      <c r="BD219" s="282"/>
      <c r="BE219" s="282"/>
      <c r="BF219" s="282"/>
    </row>
    <row r="220" spans="1:58" x14ac:dyDescent="0.25">
      <c r="J220" s="282"/>
      <c r="K220" s="282"/>
      <c r="L220" s="282"/>
      <c r="M220" s="282"/>
      <c r="N220" s="282"/>
      <c r="O220" s="282"/>
      <c r="AE220" s="282"/>
      <c r="AF220" s="282"/>
      <c r="AG220" s="282"/>
      <c r="AH220" s="282"/>
      <c r="AI220" s="282"/>
      <c r="AJ220" s="282"/>
      <c r="BA220" s="282"/>
      <c r="BB220" s="282"/>
      <c r="BC220" s="282"/>
      <c r="BD220" s="282"/>
      <c r="BE220" s="282"/>
      <c r="BF220" s="282"/>
    </row>
  </sheetData>
  <mergeCells count="260">
    <mergeCell ref="G2:Q2"/>
    <mergeCell ref="R2:AB2"/>
    <mergeCell ref="AC2:AJ2"/>
    <mergeCell ref="AK2:AU2"/>
    <mergeCell ref="AV2:BJ2"/>
    <mergeCell ref="A3:C3"/>
    <mergeCell ref="G3:AB3"/>
    <mergeCell ref="AC3:AU3"/>
    <mergeCell ref="J4:K4"/>
    <mergeCell ref="L4:M4"/>
    <mergeCell ref="N4:O4"/>
    <mergeCell ref="R4:R5"/>
    <mergeCell ref="S4:S5"/>
    <mergeCell ref="T4:T5"/>
    <mergeCell ref="A4:A5"/>
    <mergeCell ref="B4:B5"/>
    <mergeCell ref="C4:C5"/>
    <mergeCell ref="D4:D5"/>
    <mergeCell ref="E4:E5"/>
    <mergeCell ref="F4:F5"/>
    <mergeCell ref="BE4:BF4"/>
    <mergeCell ref="BK4:BK5"/>
    <mergeCell ref="AI4:AJ4"/>
    <mergeCell ref="AK4:AK5"/>
    <mergeCell ref="AL4:AL5"/>
    <mergeCell ref="AM4:AN5"/>
    <mergeCell ref="AO4:AP5"/>
    <mergeCell ref="AQ4:AR5"/>
    <mergeCell ref="U4:V5"/>
    <mergeCell ref="W4:X5"/>
    <mergeCell ref="Y4:Z5"/>
    <mergeCell ref="AA4:AB4"/>
    <mergeCell ref="AE4:AF4"/>
    <mergeCell ref="AG4:AH4"/>
    <mergeCell ref="V6:V23"/>
    <mergeCell ref="W6:W23"/>
    <mergeCell ref="X6:X23"/>
    <mergeCell ref="Y6:Y23"/>
    <mergeCell ref="BT4:BU5"/>
    <mergeCell ref="BV4:BX4"/>
    <mergeCell ref="BW5:BX5"/>
    <mergeCell ref="A6:A23"/>
    <mergeCell ref="B6:B23"/>
    <mergeCell ref="C6:C23"/>
    <mergeCell ref="E6:E23"/>
    <mergeCell ref="F6:F23"/>
    <mergeCell ref="R6:R23"/>
    <mergeCell ref="S6:S23"/>
    <mergeCell ref="BL4:BL5"/>
    <mergeCell ref="BM4:BM5"/>
    <mergeCell ref="BN4:BN5"/>
    <mergeCell ref="BO4:BO5"/>
    <mergeCell ref="BP4:BQ5"/>
    <mergeCell ref="BR4:BS5"/>
    <mergeCell ref="AS4:AT4"/>
    <mergeCell ref="AU4:AU5"/>
    <mergeCell ref="BA4:BB4"/>
    <mergeCell ref="BC4:BD4"/>
    <mergeCell ref="BU6:BU23"/>
    <mergeCell ref="BV6:BV23"/>
    <mergeCell ref="BW6:BW23"/>
    <mergeCell ref="BX6:BX23"/>
    <mergeCell ref="M7:M10"/>
    <mergeCell ref="G9:G23"/>
    <mergeCell ref="I9:I23"/>
    <mergeCell ref="J9:J23"/>
    <mergeCell ref="K9:K23"/>
    <mergeCell ref="P9:P23"/>
    <mergeCell ref="BO6:BO23"/>
    <mergeCell ref="BP6:BP23"/>
    <mergeCell ref="BQ6:BQ23"/>
    <mergeCell ref="BR6:BR23"/>
    <mergeCell ref="BS6:BS23"/>
    <mergeCell ref="BT6:BT23"/>
    <mergeCell ref="AT6:AT23"/>
    <mergeCell ref="AU6:AU23"/>
    <mergeCell ref="BK6:BK23"/>
    <mergeCell ref="BL6:BL23"/>
    <mergeCell ref="BM6:BM23"/>
    <mergeCell ref="BN6:BN23"/>
    <mergeCell ref="AY9:AY23"/>
    <mergeCell ref="AZ9:AZ23"/>
    <mergeCell ref="BJ9:BJ23"/>
    <mergeCell ref="D10:D23"/>
    <mergeCell ref="H10:H23"/>
    <mergeCell ref="AG10:AG23"/>
    <mergeCell ref="AH10:AH23"/>
    <mergeCell ref="AI10:AI23"/>
    <mergeCell ref="AJ10:AJ23"/>
    <mergeCell ref="BA10:BA23"/>
    <mergeCell ref="BB10:BB23"/>
    <mergeCell ref="BE10:BE23"/>
    <mergeCell ref="Q9:Q23"/>
    <mergeCell ref="AC9:AC23"/>
    <mergeCell ref="AD9:AD23"/>
    <mergeCell ref="AV9:AV23"/>
    <mergeCell ref="AW9:AW23"/>
    <mergeCell ref="AX9:AX23"/>
    <mergeCell ref="BH9:BH23"/>
    <mergeCell ref="BI9:BI23"/>
    <mergeCell ref="AN6:AN23"/>
    <mergeCell ref="AO6:AO23"/>
    <mergeCell ref="AP6:AP23"/>
    <mergeCell ref="AQ6:AQ23"/>
    <mergeCell ref="AR6:AR23"/>
    <mergeCell ref="AS6:AS23"/>
    <mergeCell ref="M19:M22"/>
    <mergeCell ref="J205:K205"/>
    <mergeCell ref="L205:M205"/>
    <mergeCell ref="N205:O205"/>
    <mergeCell ref="AE205:AF205"/>
    <mergeCell ref="AG205:AH205"/>
    <mergeCell ref="BF10:BF23"/>
    <mergeCell ref="BG10:BG23"/>
    <mergeCell ref="M11:M14"/>
    <mergeCell ref="N11:N23"/>
    <mergeCell ref="O11:O23"/>
    <mergeCell ref="AE12:AE23"/>
    <mergeCell ref="AF12:AF23"/>
    <mergeCell ref="BC12:BC23"/>
    <mergeCell ref="BD12:BD23"/>
    <mergeCell ref="M15:M18"/>
    <mergeCell ref="Z6:Z23"/>
    <mergeCell ref="AA6:AA23"/>
    <mergeCell ref="AB6:AB23"/>
    <mergeCell ref="AK6:AK23"/>
    <mergeCell ref="AL6:AL23"/>
    <mergeCell ref="AM6:AM23"/>
    <mergeCell ref="T6:T23"/>
    <mergeCell ref="U6:U23"/>
    <mergeCell ref="AI205:AJ205"/>
    <mergeCell ref="BA205:BB205"/>
    <mergeCell ref="BC205:BD205"/>
    <mergeCell ref="BE205:BF205"/>
    <mergeCell ref="J207:K207"/>
    <mergeCell ref="L207:M207"/>
    <mergeCell ref="N207:O207"/>
    <mergeCell ref="AE207:AF207"/>
    <mergeCell ref="AG207:AH207"/>
    <mergeCell ref="AI207:AJ207"/>
    <mergeCell ref="BA207:BB207"/>
    <mergeCell ref="BC207:BD207"/>
    <mergeCell ref="BE207:BF207"/>
    <mergeCell ref="J208:K208"/>
    <mergeCell ref="L208:M208"/>
    <mergeCell ref="N208:O208"/>
    <mergeCell ref="AE208:AF208"/>
    <mergeCell ref="AG208:AH208"/>
    <mergeCell ref="AI208:AJ208"/>
    <mergeCell ref="BA208:BB208"/>
    <mergeCell ref="BC208:BD208"/>
    <mergeCell ref="BE208:BF208"/>
    <mergeCell ref="J209:K209"/>
    <mergeCell ref="L209:M209"/>
    <mergeCell ref="N209:O209"/>
    <mergeCell ref="AE209:AF209"/>
    <mergeCell ref="AG209:AH209"/>
    <mergeCell ref="AI209:AJ209"/>
    <mergeCell ref="BA209:BB209"/>
    <mergeCell ref="BC209:BD209"/>
    <mergeCell ref="BE209:BF209"/>
    <mergeCell ref="J210:K210"/>
    <mergeCell ref="L210:M210"/>
    <mergeCell ref="N210:O210"/>
    <mergeCell ref="AE210:AF210"/>
    <mergeCell ref="AG210:AH210"/>
    <mergeCell ref="AI210:AJ210"/>
    <mergeCell ref="BA210:BB210"/>
    <mergeCell ref="BC210:BD210"/>
    <mergeCell ref="BE210:BF210"/>
    <mergeCell ref="BA211:BB211"/>
    <mergeCell ref="BC211:BD211"/>
    <mergeCell ref="BE211:BF211"/>
    <mergeCell ref="J212:K212"/>
    <mergeCell ref="L212:M212"/>
    <mergeCell ref="N212:O212"/>
    <mergeCell ref="AE212:AF212"/>
    <mergeCell ref="AG212:AH212"/>
    <mergeCell ref="AI212:AJ212"/>
    <mergeCell ref="BA212:BB212"/>
    <mergeCell ref="J211:K211"/>
    <mergeCell ref="L211:M211"/>
    <mergeCell ref="N211:O211"/>
    <mergeCell ref="AE211:AF211"/>
    <mergeCell ref="AG211:AH211"/>
    <mergeCell ref="AI211:AJ211"/>
    <mergeCell ref="BC212:BD212"/>
    <mergeCell ref="BE212:BF212"/>
    <mergeCell ref="J213:K213"/>
    <mergeCell ref="L213:M213"/>
    <mergeCell ref="N213:O213"/>
    <mergeCell ref="AE213:AF213"/>
    <mergeCell ref="AG213:AH213"/>
    <mergeCell ref="AI213:AJ213"/>
    <mergeCell ref="BA213:BB213"/>
    <mergeCell ref="BC213:BD213"/>
    <mergeCell ref="BE213:BF213"/>
    <mergeCell ref="J214:K214"/>
    <mergeCell ref="L214:M214"/>
    <mergeCell ref="N214:O214"/>
    <mergeCell ref="AE214:AF214"/>
    <mergeCell ref="AG214:AH214"/>
    <mergeCell ref="AI214:AJ214"/>
    <mergeCell ref="BA214:BB214"/>
    <mergeCell ref="BC214:BD214"/>
    <mergeCell ref="BE214:BF214"/>
    <mergeCell ref="BA215:BB215"/>
    <mergeCell ref="BC215:BD215"/>
    <mergeCell ref="BE215:BF215"/>
    <mergeCell ref="J216:K216"/>
    <mergeCell ref="L216:M216"/>
    <mergeCell ref="N216:O216"/>
    <mergeCell ref="AE216:AF216"/>
    <mergeCell ref="AG216:AH216"/>
    <mergeCell ref="AI216:AJ216"/>
    <mergeCell ref="BA216:BB216"/>
    <mergeCell ref="J215:K215"/>
    <mergeCell ref="L215:M215"/>
    <mergeCell ref="N215:O215"/>
    <mergeCell ref="AE215:AF215"/>
    <mergeCell ref="AG215:AH215"/>
    <mergeCell ref="AI215:AJ215"/>
    <mergeCell ref="BC216:BD216"/>
    <mergeCell ref="BE216:BF216"/>
    <mergeCell ref="J217:K217"/>
    <mergeCell ref="L217:M217"/>
    <mergeCell ref="N217:O217"/>
    <mergeCell ref="AE217:AF217"/>
    <mergeCell ref="AG217:AH217"/>
    <mergeCell ref="AI217:AJ217"/>
    <mergeCell ref="BA217:BB217"/>
    <mergeCell ref="BC217:BD217"/>
    <mergeCell ref="BE217:BF217"/>
    <mergeCell ref="J218:K218"/>
    <mergeCell ref="L218:M218"/>
    <mergeCell ref="N218:O218"/>
    <mergeCell ref="AE218:AF218"/>
    <mergeCell ref="AG218:AH218"/>
    <mergeCell ref="AI218:AJ218"/>
    <mergeCell ref="BA218:BB218"/>
    <mergeCell ref="BC218:BD218"/>
    <mergeCell ref="BE218:BF218"/>
    <mergeCell ref="BC220:BD220"/>
    <mergeCell ref="BE220:BF220"/>
    <mergeCell ref="BA219:BB219"/>
    <mergeCell ref="BC219:BD219"/>
    <mergeCell ref="BE219:BF219"/>
    <mergeCell ref="J220:K220"/>
    <mergeCell ref="L220:M220"/>
    <mergeCell ref="N220:O220"/>
    <mergeCell ref="AE220:AF220"/>
    <mergeCell ref="AG220:AH220"/>
    <mergeCell ref="AI220:AJ220"/>
    <mergeCell ref="BA220:BB220"/>
    <mergeCell ref="J219:K219"/>
    <mergeCell ref="L219:M219"/>
    <mergeCell ref="N219:O219"/>
    <mergeCell ref="AE219:AF219"/>
    <mergeCell ref="AG219:AH219"/>
    <mergeCell ref="AI219:AJ219"/>
  </mergeCells>
  <conditionalFormatting sqref="C27:E31 C144:F176 C178:F204 C94:F104 C25:F25 C106:F142 C33:E53 C63:F75 C55:E62 F26:F62">
    <cfRule type="cellIs" dxfId="100" priority="22" operator="equal">
      <formula>#REF!</formula>
    </cfRule>
  </conditionalFormatting>
  <conditionalFormatting sqref="C27:E31 C144:F176 C178:F204 C94:F104 C25:F25 C106:F142 C33:E53 C63:F75 C55:E62 F26:F62">
    <cfRule type="cellIs" dxfId="99" priority="21" operator="equal">
      <formula>#REF!</formula>
    </cfRule>
  </conditionalFormatting>
  <conditionalFormatting sqref="C32:E32">
    <cfRule type="cellIs" dxfId="98" priority="20" operator="equal">
      <formula>#REF!</formula>
    </cfRule>
  </conditionalFormatting>
  <conditionalFormatting sqref="C32:E32">
    <cfRule type="cellIs" dxfId="97" priority="19" operator="equal">
      <formula>#REF!</formula>
    </cfRule>
  </conditionalFormatting>
  <conditionalFormatting sqref="C105:F105">
    <cfRule type="cellIs" dxfId="96" priority="18" operator="equal">
      <formula>#REF!</formula>
    </cfRule>
  </conditionalFormatting>
  <conditionalFormatting sqref="C105:F105">
    <cfRule type="cellIs" dxfId="95" priority="17" operator="equal">
      <formula>#REF!</formula>
    </cfRule>
  </conditionalFormatting>
  <conditionalFormatting sqref="C143:F143">
    <cfRule type="cellIs" dxfId="94" priority="16" operator="equal">
      <formula>#REF!</formula>
    </cfRule>
  </conditionalFormatting>
  <conditionalFormatting sqref="C143:F143">
    <cfRule type="cellIs" dxfId="93" priority="15" operator="equal">
      <formula>#REF!</formula>
    </cfRule>
  </conditionalFormatting>
  <conditionalFormatting sqref="C177:F177">
    <cfRule type="cellIs" dxfId="92" priority="14" operator="equal">
      <formula>#REF!</formula>
    </cfRule>
  </conditionalFormatting>
  <conditionalFormatting sqref="C177:F177">
    <cfRule type="cellIs" dxfId="91" priority="13" operator="equal">
      <formula>#REF!</formula>
    </cfRule>
  </conditionalFormatting>
  <conditionalFormatting sqref="C54">
    <cfRule type="cellIs" dxfId="90" priority="12" operator="equal">
      <formula>#REF!</formula>
    </cfRule>
  </conditionalFormatting>
  <conditionalFormatting sqref="C54">
    <cfRule type="cellIs" dxfId="89" priority="11" operator="equal">
      <formula>#REF!</formula>
    </cfRule>
  </conditionalFormatting>
  <conditionalFormatting sqref="C26:E26">
    <cfRule type="cellIs" dxfId="88" priority="10" operator="equal">
      <formula>#REF!</formula>
    </cfRule>
  </conditionalFormatting>
  <conditionalFormatting sqref="C26:E26">
    <cfRule type="cellIs" dxfId="87" priority="9" operator="equal">
      <formula>#REF!</formula>
    </cfRule>
  </conditionalFormatting>
  <conditionalFormatting sqref="C77:F91">
    <cfRule type="cellIs" dxfId="86" priority="8" operator="equal">
      <formula>#REF!</formula>
    </cfRule>
  </conditionalFormatting>
  <conditionalFormatting sqref="C77:F91">
    <cfRule type="cellIs" dxfId="85" priority="7" operator="equal">
      <formula>#REF!</formula>
    </cfRule>
  </conditionalFormatting>
  <conditionalFormatting sqref="C76:F76">
    <cfRule type="cellIs" dxfId="84" priority="6" operator="equal">
      <formula>#REF!</formula>
    </cfRule>
  </conditionalFormatting>
  <conditionalFormatting sqref="C76:F76">
    <cfRule type="cellIs" dxfId="83" priority="5" operator="equal">
      <formula>#REF!</formula>
    </cfRule>
  </conditionalFormatting>
  <conditionalFormatting sqref="C92:F93">
    <cfRule type="cellIs" dxfId="82" priority="4" operator="equal">
      <formula>#REF!</formula>
    </cfRule>
  </conditionalFormatting>
  <conditionalFormatting sqref="C92:F93">
    <cfRule type="cellIs" dxfId="81" priority="3" operator="equal">
      <formula>#REF!</formula>
    </cfRule>
  </conditionalFormatting>
  <conditionalFormatting sqref="D54:E54">
    <cfRule type="cellIs" dxfId="80" priority="2" operator="equal">
      <formula>#REF!</formula>
    </cfRule>
  </conditionalFormatting>
  <conditionalFormatting sqref="D54:E54">
    <cfRule type="cellIs" dxfId="79" priority="1" operator="equal">
      <formula>#REF!</formula>
    </cfRule>
  </conditionalFormatting>
  <dataValidations count="26">
    <dataValidation type="list" allowBlank="1" showInputMessage="1" showErrorMessage="1" sqref="BJ25:BJ204" xr:uid="{CF0EBF4D-3196-4432-A95C-72AC4A08BD8C}">
      <formula1>$BJ$7:$BJ$8</formula1>
    </dataValidation>
    <dataValidation type="list" allowBlank="1" showInputMessage="1" showErrorMessage="1" sqref="BI25:BI204" xr:uid="{BC4E9143-BFFC-432F-A147-617174AE3EC3}">
      <formula1>$BI$7:$BI$8</formula1>
    </dataValidation>
    <dataValidation type="list" allowBlank="1" showInputMessage="1" showErrorMessage="1" sqref="BH25:BH204" xr:uid="{8080FDEF-9B81-44BB-A25E-4670D733F213}">
      <formula1>$BH$7:$BH$8</formula1>
    </dataValidation>
    <dataValidation type="list" allowBlank="1" showInputMessage="1" showErrorMessage="1" sqref="BG25:BG204" xr:uid="{3B0BB0BC-3E5A-447B-8777-0E7D50B98DC6}">
      <formula1>$BG$7:$BG$9</formula1>
    </dataValidation>
    <dataValidation type="list" allowBlank="1" showInputMessage="1" showErrorMessage="1" sqref="BE25:BE204" xr:uid="{DAC093F3-EF15-4AAB-8FA6-33072C8CA107}">
      <formula1>$BE$7:$BE$9</formula1>
    </dataValidation>
    <dataValidation type="list" allowBlank="1" showInputMessage="1" showErrorMessage="1" sqref="BC25:BC204" xr:uid="{5359BDF4-221A-483D-BBF4-3094560142D1}">
      <formula1>$BC$7:$BC$11</formula1>
    </dataValidation>
    <dataValidation type="list" allowBlank="1" showInputMessage="1" showErrorMessage="1" sqref="BA25:BA204" xr:uid="{709413FC-C5A5-460F-95BD-480E3F6E51A8}">
      <formula1>$BA$7:$BA$9</formula1>
    </dataValidation>
    <dataValidation type="list" allowBlank="1" showInputMessage="1" showErrorMessage="1" sqref="AZ25:AZ204" xr:uid="{4642A0A8-57CD-4FC6-8EDA-9736C96CEED0}">
      <formula1>$AZ$7:$AZ$8</formula1>
    </dataValidation>
    <dataValidation type="list" allowBlank="1" showInputMessage="1" showErrorMessage="1" sqref="AY25:AY204" xr:uid="{1A9D36BD-C1F1-4FCB-A2C1-242CBC0DB68B}">
      <formula1>$AY$7:$AY$8</formula1>
    </dataValidation>
    <dataValidation type="list" allowBlank="1" showInputMessage="1" showErrorMessage="1" sqref="AX25:AX204" xr:uid="{E9770093-44D9-455B-A5A5-00859D35A597}">
      <formula1>$AX$7:$AX$8</formula1>
    </dataValidation>
    <dataValidation type="list" allowBlank="1" showInputMessage="1" showErrorMessage="1" sqref="AW25:AW204" xr:uid="{8848DE6A-D262-4F63-BF4B-96AFA6C86CC7}">
      <formula1>$AW$7:$AW$8</formula1>
    </dataValidation>
    <dataValidation type="list" allowBlank="1" showInputMessage="1" showErrorMessage="1" sqref="AV25:AV204" xr:uid="{51485FA8-ED47-4B00-B40B-E18A7AA911C8}">
      <formula1>$AV$7:$AV$8</formula1>
    </dataValidation>
    <dataValidation type="list" allowBlank="1" showInputMessage="1" showErrorMessage="1" sqref="D25:D204" xr:uid="{C200DACF-FCCE-4D1A-89F5-5C404EC79A4B}">
      <formula1>$D$7:$D$9</formula1>
    </dataValidation>
    <dataValidation type="list" allowBlank="1" showInputMessage="1" showErrorMessage="1" sqref="BD75:BD92 BD32:BD49 BD52:BD57 BD61:BD63 BD67:BD68" xr:uid="{B56A586B-44D2-43F5-9530-784B53199675}">
      <formula1>$BN$2:$BN$2</formula1>
    </dataValidation>
    <dataValidation type="list" allowBlank="1" showInputMessage="1" showErrorMessage="1" sqref="BF75:BF92 BF67:BF68 BF61:BF63 BF52:BF57 BF32:BF49 AJ26:AJ68 AJ75:AJ92 AI73:AI93 AH26:AH68 AH75:AH92 AG73:AG93 AF26:AF68 AF75:AF92 AC73:AE93 BB75:BB92 BB52:BB57 BB35:BB48" xr:uid="{14D72925-8AE7-4C8D-A6C4-B829505FFC9B}">
      <formula1>#REF!</formula1>
    </dataValidation>
    <dataValidation type="list" allowBlank="1" showInputMessage="1" showErrorMessage="1" sqref="H25:H204" xr:uid="{BB5B642F-AB17-4AAA-B0E5-F43926A1376B}">
      <formula1>$H$7:$H$9</formula1>
    </dataValidation>
    <dataValidation type="list" allowBlank="1" showInputMessage="1" showErrorMessage="1" sqref="I25:I204" xr:uid="{9EBA3623-0779-4CBD-8015-96082C1CD0D5}">
      <formula1>$I$7:$I$8</formula1>
    </dataValidation>
    <dataValidation type="list" allowBlank="1" showInputMessage="1" showErrorMessage="1" sqref="L25:L204" xr:uid="{43E77B0F-3928-4476-82EA-CDE8044C3666}">
      <formula1>$L$7:$L$23</formula1>
    </dataValidation>
    <dataValidation type="list" allowBlank="1" showInputMessage="1" showErrorMessage="1" sqref="G25:G204" xr:uid="{DDAB49B4-DA9C-452E-84A4-F0E6D10FEE4A}">
      <formula1>$G$7:$G$8</formula1>
    </dataValidation>
    <dataValidation type="list" allowBlank="1" showInputMessage="1" showErrorMessage="1" sqref="J25:K204" xr:uid="{7201DE6B-A091-4802-B6F7-0FD89F25F80C}">
      <formula1>$J$7:$J$8</formula1>
    </dataValidation>
    <dataValidation type="list" allowBlank="1" showInputMessage="1" showErrorMessage="1" sqref="N25:N204" xr:uid="{27D2947C-8303-4353-9A13-DC5782CC9873}">
      <formula1>$N$7:$N$10</formula1>
    </dataValidation>
    <dataValidation type="list" allowBlank="1" showInputMessage="1" showErrorMessage="1" sqref="AC25:AC72" xr:uid="{BFCC940E-C5FF-4C17-B2FA-762049FC1466}">
      <formula1>$AC$7:$AC$8</formula1>
    </dataValidation>
    <dataValidation type="list" allowBlank="1" showInputMessage="1" showErrorMessage="1" sqref="AD25:AD72" xr:uid="{C15E350E-24D9-4680-9B38-C696223C7B35}">
      <formula1>$AD$7:$AD$8</formula1>
    </dataValidation>
    <dataValidation type="list" allowBlank="1" showInputMessage="1" showErrorMessage="1" sqref="AE25:AE72" xr:uid="{26482B86-6238-426A-8E10-76A93B3774FD}">
      <formula1>$AE$7:$AE$11</formula1>
    </dataValidation>
    <dataValidation type="list" allowBlank="1" showInputMessage="1" showErrorMessage="1" sqref="AG25:AG72" xr:uid="{363EAA0E-80CD-4097-A4DE-D46C6D603572}">
      <formula1>$AG$7:$AG$9</formula1>
    </dataValidation>
    <dataValidation type="list" allowBlank="1" showInputMessage="1" showErrorMessage="1" sqref="AI25:AI72" xr:uid="{9613A6AF-2D10-4D83-9018-663D219F0B7F}">
      <formula1>$AI$7:$AI$9</formula1>
    </dataValidation>
  </dataValidations>
  <printOptions gridLines="1"/>
  <pageMargins left="0.7" right="0.7" top="0.78740157500000008" bottom="0.78740157500000008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Serv. Select. Results_Calc_NEW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Schollmaier, Laura</dc:creator>
  <cp:lastModifiedBy>Schollmaier, Laura</cp:lastModifiedBy>
  <dcterms:created xsi:type="dcterms:W3CDTF">2020-09-30T12:21:45Z</dcterms:created>
  <dcterms:modified xsi:type="dcterms:W3CDTF">2020-10-01T14:08:04Z</dcterms:modified>
</cp:coreProperties>
</file>